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C:\Users\Netbook\Documents\TR ENGENHARIA - PROJETOS\Prefitura de Porto Alegre - Ed Montaury\3 Leva\ENVIAR MOVEIS\"/>
    </mc:Choice>
  </mc:AlternateContent>
  <xr:revisionPtr revIDLastSave="0" documentId="13_ncr:1_{593AE3B8-6C70-414B-93C1-FFEE44A1977C}" xr6:coauthVersionLast="47" xr6:coauthVersionMax="47" xr10:uidLastSave="{00000000-0000-0000-0000-000000000000}"/>
  <bookViews>
    <workbookView xWindow="20370" yWindow="-120" windowWidth="15600" windowHeight="11160" xr2:uid="{00000000-000D-0000-FFFF-FFFF00000000}"/>
  </bookViews>
  <sheets>
    <sheet name="Plan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6" i="1" l="1"/>
  <c r="E96" i="1"/>
  <c r="F96" i="1"/>
  <c r="C96" i="1"/>
  <c r="D97" i="1"/>
  <c r="E97" i="1"/>
  <c r="F97" i="1"/>
  <c r="C97" i="1"/>
  <c r="G98" i="1" l="1"/>
  <c r="J54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49" i="1"/>
  <c r="E84" i="1"/>
  <c r="D80" i="1"/>
  <c r="E76" i="1"/>
  <c r="D72" i="1"/>
  <c r="D68" i="1"/>
  <c r="G67" i="1"/>
  <c r="E86" i="1" s="1"/>
  <c r="G66" i="1"/>
  <c r="E85" i="1" s="1"/>
  <c r="G65" i="1"/>
  <c r="C84" i="1" s="1"/>
  <c r="G64" i="1"/>
  <c r="G63" i="1"/>
  <c r="E82" i="1" s="1"/>
  <c r="G62" i="1"/>
  <c r="C81" i="1" s="1"/>
  <c r="G61" i="1"/>
  <c r="C80" i="1" s="1"/>
  <c r="G60" i="1"/>
  <c r="C79" i="1" s="1"/>
  <c r="G59" i="1"/>
  <c r="E78" i="1" s="1"/>
  <c r="G58" i="1"/>
  <c r="C77" i="1" s="1"/>
  <c r="G57" i="1"/>
  <c r="C76" i="1" s="1"/>
  <c r="G56" i="1"/>
  <c r="C75" i="1" s="1"/>
  <c r="G55" i="1"/>
  <c r="D74" i="1" s="1"/>
  <c r="G54" i="1"/>
  <c r="E73" i="1" s="1"/>
  <c r="G53" i="1"/>
  <c r="C72" i="1" s="1"/>
  <c r="G52" i="1"/>
  <c r="C71" i="1" s="1"/>
  <c r="G51" i="1"/>
  <c r="D70" i="1" s="1"/>
  <c r="G50" i="1"/>
  <c r="E69" i="1" s="1"/>
  <c r="G49" i="1"/>
  <c r="C68" i="1" s="1"/>
  <c r="D69" i="1" l="1"/>
  <c r="D81" i="1"/>
  <c r="D71" i="1"/>
  <c r="E72" i="1"/>
  <c r="D79" i="1"/>
  <c r="D84" i="1"/>
  <c r="E71" i="1"/>
  <c r="D73" i="1"/>
  <c r="E68" i="1"/>
  <c r="F71" i="1"/>
  <c r="D76" i="1"/>
  <c r="E80" i="1"/>
  <c r="F75" i="1"/>
  <c r="D75" i="1"/>
  <c r="E75" i="1"/>
  <c r="E91" i="1" s="1"/>
  <c r="G97" i="1"/>
  <c r="G96" i="1"/>
  <c r="D82" i="1"/>
  <c r="E70" i="1"/>
  <c r="E74" i="1"/>
  <c r="E81" i="1"/>
  <c r="F68" i="1"/>
  <c r="F69" i="1"/>
  <c r="F70" i="1"/>
  <c r="F72" i="1"/>
  <c r="F73" i="1"/>
  <c r="F74" i="1"/>
  <c r="F76" i="1"/>
  <c r="F78" i="1"/>
  <c r="F80" i="1"/>
  <c r="F81" i="1"/>
  <c r="F82" i="1"/>
  <c r="F84" i="1"/>
  <c r="F85" i="1"/>
  <c r="F86" i="1"/>
  <c r="C69" i="1"/>
  <c r="C70" i="1"/>
  <c r="C73" i="1"/>
  <c r="C74" i="1"/>
  <c r="C78" i="1"/>
  <c r="C82" i="1"/>
  <c r="C85" i="1"/>
  <c r="C86" i="1"/>
  <c r="D85" i="1"/>
  <c r="D86" i="1"/>
  <c r="D78" i="1"/>
  <c r="D91" i="1" l="1"/>
  <c r="D90" i="1" s="1"/>
  <c r="C91" i="1"/>
  <c r="E89" i="1"/>
  <c r="E90" i="1"/>
  <c r="F91" i="1"/>
  <c r="C89" i="1" l="1"/>
  <c r="G91" i="1"/>
  <c r="C90" i="1"/>
  <c r="D89" i="1"/>
  <c r="F90" i="1"/>
  <c r="F89" i="1"/>
  <c r="G90" i="1" l="1"/>
  <c r="G89" i="1"/>
  <c r="H4" i="1" l="1"/>
  <c r="I4" i="1"/>
  <c r="H5" i="1"/>
  <c r="I5" i="1"/>
  <c r="H6" i="1"/>
  <c r="I6" i="1"/>
  <c r="H7" i="1"/>
  <c r="I7" i="1"/>
  <c r="H8" i="1"/>
  <c r="I8" i="1"/>
  <c r="H9" i="1"/>
  <c r="I9" i="1"/>
  <c r="H10" i="1"/>
  <c r="I10" i="1"/>
  <c r="H11" i="1"/>
  <c r="I11" i="1"/>
  <c r="H12" i="1"/>
  <c r="I12" i="1"/>
  <c r="H13" i="1"/>
  <c r="I13" i="1"/>
  <c r="H14" i="1"/>
  <c r="I14" i="1"/>
  <c r="H15" i="1"/>
  <c r="I15" i="1"/>
  <c r="H16" i="1"/>
  <c r="I16" i="1"/>
  <c r="H17" i="1"/>
  <c r="I17" i="1"/>
  <c r="H18" i="1"/>
  <c r="I18" i="1"/>
  <c r="H19" i="1"/>
  <c r="I19" i="1"/>
  <c r="H20" i="1"/>
  <c r="I20" i="1"/>
  <c r="H21" i="1"/>
  <c r="I21" i="1"/>
  <c r="I3" i="1"/>
  <c r="H3" i="1"/>
  <c r="G4" i="1"/>
  <c r="F23" i="1" s="1"/>
  <c r="G5" i="1"/>
  <c r="F24" i="1" s="1"/>
  <c r="G6" i="1"/>
  <c r="E25" i="1" s="1"/>
  <c r="G7" i="1"/>
  <c r="E26" i="1" s="1"/>
  <c r="G8" i="1"/>
  <c r="F27" i="1" s="1"/>
  <c r="G9" i="1"/>
  <c r="F28" i="1" s="1"/>
  <c r="G10" i="1"/>
  <c r="E29" i="1" s="1"/>
  <c r="G11" i="1"/>
  <c r="E30" i="1" s="1"/>
  <c r="G12" i="1"/>
  <c r="F31" i="1" s="1"/>
  <c r="G13" i="1"/>
  <c r="F32" i="1" s="1"/>
  <c r="G14" i="1"/>
  <c r="E33" i="1" s="1"/>
  <c r="G15" i="1"/>
  <c r="E34" i="1" s="1"/>
  <c r="G16" i="1"/>
  <c r="F35" i="1" s="1"/>
  <c r="G17" i="1"/>
  <c r="F36" i="1" s="1"/>
  <c r="G18" i="1"/>
  <c r="E37" i="1" s="1"/>
  <c r="G19" i="1"/>
  <c r="D38" i="1" s="1"/>
  <c r="G20" i="1"/>
  <c r="F39" i="1" s="1"/>
  <c r="G21" i="1"/>
  <c r="F40" i="1" s="1"/>
  <c r="G3" i="1"/>
  <c r="C40" i="1" l="1"/>
  <c r="C24" i="1"/>
  <c r="E28" i="1"/>
  <c r="C36" i="1"/>
  <c r="E40" i="1"/>
  <c r="E24" i="1"/>
  <c r="C32" i="1"/>
  <c r="E36" i="1"/>
  <c r="C28" i="1"/>
  <c r="E32" i="1"/>
  <c r="D34" i="1"/>
  <c r="F38" i="1"/>
  <c r="F34" i="1"/>
  <c r="F26" i="1"/>
  <c r="C39" i="1"/>
  <c r="C35" i="1"/>
  <c r="C31" i="1"/>
  <c r="C27" i="1"/>
  <c r="C23" i="1"/>
  <c r="D37" i="1"/>
  <c r="D33" i="1"/>
  <c r="D29" i="1"/>
  <c r="D25" i="1"/>
  <c r="E39" i="1"/>
  <c r="E35" i="1"/>
  <c r="E31" i="1"/>
  <c r="E27" i="1"/>
  <c r="E23" i="1"/>
  <c r="F37" i="1"/>
  <c r="F33" i="1"/>
  <c r="F29" i="1"/>
  <c r="F25" i="1"/>
  <c r="D30" i="1"/>
  <c r="D26" i="1"/>
  <c r="F30" i="1"/>
  <c r="C38" i="1"/>
  <c r="C34" i="1"/>
  <c r="C30" i="1"/>
  <c r="C26" i="1"/>
  <c r="D40" i="1"/>
  <c r="D36" i="1"/>
  <c r="D32" i="1"/>
  <c r="D28" i="1"/>
  <c r="D24" i="1"/>
  <c r="E38" i="1"/>
  <c r="C37" i="1"/>
  <c r="C33" i="1"/>
  <c r="C29" i="1"/>
  <c r="C25" i="1"/>
  <c r="D39" i="1"/>
  <c r="D35" i="1"/>
  <c r="D31" i="1"/>
  <c r="D27" i="1"/>
  <c r="D23" i="1"/>
  <c r="E22" i="1" l="1"/>
  <c r="E45" i="1" s="1"/>
  <c r="F22" i="1"/>
  <c r="F45" i="1" s="1"/>
  <c r="D22" i="1"/>
  <c r="D45" i="1" s="1"/>
  <c r="C22" i="1"/>
  <c r="C45" i="1" s="1"/>
  <c r="G45" i="1" l="1"/>
  <c r="D44" i="1"/>
  <c r="D43" i="1"/>
  <c r="F44" i="1"/>
  <c r="F43" i="1"/>
  <c r="C43" i="1"/>
  <c r="C44" i="1"/>
  <c r="E44" i="1"/>
  <c r="E43" i="1"/>
  <c r="G44" i="1" l="1"/>
  <c r="G43" i="1"/>
</calcChain>
</file>

<file path=xl/sharedStrings.xml><?xml version="1.0" encoding="utf-8"?>
<sst xmlns="http://schemas.openxmlformats.org/spreadsheetml/2006/main" count="79" uniqueCount="37">
  <si>
    <t>TÉRREO</t>
  </si>
  <si>
    <t>BALCÃO 01</t>
  </si>
  <si>
    <t>BALCÃO 02</t>
  </si>
  <si>
    <t>GUICHES ATENDIMENTO</t>
  </si>
  <si>
    <t>REVESTIMENTO PILARES</t>
  </si>
  <si>
    <t>ARMÁRIO TIPO 1</t>
  </si>
  <si>
    <t>ARMÁRIO EMBUTIDO TIPO 2</t>
  </si>
  <si>
    <t>ARMÁRIO TIPO 3</t>
  </si>
  <si>
    <t>ARMÁRIO TIPO 4</t>
  </si>
  <si>
    <t>ARMÁRIO TIPO 5</t>
  </si>
  <si>
    <t>PAINEL TV SALA REUNIÃO</t>
  </si>
  <si>
    <t>PAINEL TV SALA MULTIUSO</t>
  </si>
  <si>
    <t>ARMÁRIO TIPO 3A</t>
  </si>
  <si>
    <t>ARMÁRIO TIPO 6 RACK PROCEMPA</t>
  </si>
  <si>
    <t>COPA TÉRREO</t>
  </si>
  <si>
    <t>COPA GERAL</t>
  </si>
  <si>
    <t>ARMÁRIO TIPO 5A</t>
  </si>
  <si>
    <t>PRATELEIRA TIPO 1</t>
  </si>
  <si>
    <t>GUICHE ATENDIMENTO PCD</t>
  </si>
  <si>
    <t>TOTAL</t>
  </si>
  <si>
    <t>BALCÃO AUTO ATENDIMENTO</t>
  </si>
  <si>
    <t xml:space="preserve"> MATERIAL</t>
  </si>
  <si>
    <t xml:space="preserve"> MÃO DE OBRA</t>
  </si>
  <si>
    <t>1 ANDAR</t>
  </si>
  <si>
    <t>2 ANDAR</t>
  </si>
  <si>
    <t>3 ANDAR</t>
  </si>
  <si>
    <t>VALOR MATERIAL</t>
  </si>
  <si>
    <t>VALOR MÃO DE OBRA</t>
  </si>
  <si>
    <t>VALOR TOTAL</t>
  </si>
  <si>
    <t>TOTAL (MATERIAL + MÃO DE OBRA)</t>
  </si>
  <si>
    <t>SELETA MOVEIS</t>
  </si>
  <si>
    <t>DALMOBILE MOVEIS</t>
  </si>
  <si>
    <t>OBS: Segundo proposta e explicação do fornecedor, anexos ao orçamento, é considerada a taxa de 9% de custo de Mao de Obra sobre o valor do cotado.</t>
  </si>
  <si>
    <t>OBS: Segundo propostae explicação do fornecedor, anexos ao orçamento, é considerada a taxa de 8% de custo de Mao de Obra sobre o valor do cotado.</t>
  </si>
  <si>
    <t>ITALÍNEA MOVEIS</t>
  </si>
  <si>
    <t xml:space="preserve">OBS: Segundo proposta e explicação do fornecedor, anexos ao orçamento, é considerada a taxa de 10% de custo de Mao de Obra sobre o valor do cotado. </t>
  </si>
  <si>
    <t>A cotação da ITALINEA MOVIES vem em substituição ao orçamento da Radha Moveis. Empresa esta, que apresentou valores muito abaixo do mercado.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</si>
</sst>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43" fontId="1" fillId="0" borderId="1" xfId="1" applyFont="1" applyBorder="1" applyAlignment="1">
      <alignment horizontal="center"/>
    </xf>
    <xf numFmtId="43" fontId="0" fillId="0" borderId="0" xfId="1" applyFont="1"/>
    <xf numFmtId="43" fontId="0" fillId="0" borderId="0" xfId="0" applyNumberFormat="1"/>
    <xf numFmtId="43" fontId="1" fillId="0" borderId="0" xfId="0" applyNumberFormat="1" applyFont="1"/>
    <xf numFmtId="43" fontId="1" fillId="0" borderId="1" xfId="0" applyNumberFormat="1" applyFont="1" applyBorder="1"/>
    <xf numFmtId="43" fontId="0" fillId="0" borderId="1" xfId="0" applyNumberFormat="1" applyBorder="1"/>
    <xf numFmtId="43" fontId="0" fillId="0" borderId="1" xfId="1" applyFont="1" applyBorder="1"/>
    <xf numFmtId="0" fontId="1" fillId="0" borderId="1" xfId="0" applyFont="1" applyBorder="1"/>
    <xf numFmtId="43" fontId="1" fillId="0" borderId="1" xfId="1" applyFont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43" fontId="1" fillId="0" borderId="2" xfId="1" applyFont="1" applyBorder="1" applyAlignment="1">
      <alignment horizontal="left"/>
    </xf>
    <xf numFmtId="43" fontId="0" fillId="0" borderId="2" xfId="0" applyNumberFormat="1" applyBorder="1"/>
    <xf numFmtId="43" fontId="1" fillId="0" borderId="2" xfId="0" applyNumberFormat="1" applyFont="1" applyBorder="1"/>
    <xf numFmtId="0" fontId="4" fillId="2" borderId="3" xfId="0" applyFont="1" applyFill="1" applyBorder="1" applyAlignment="1">
      <alignment horizontal="center"/>
    </xf>
    <xf numFmtId="0" fontId="0" fillId="3" borderId="4" xfId="0" applyFill="1" applyBorder="1"/>
    <xf numFmtId="0" fontId="0" fillId="3" borderId="5" xfId="0" applyFill="1" applyBorder="1"/>
    <xf numFmtId="0" fontId="1" fillId="3" borderId="5" xfId="0" applyFont="1" applyFill="1" applyBorder="1"/>
    <xf numFmtId="43" fontId="0" fillId="3" borderId="5" xfId="1" applyFont="1" applyFill="1" applyBorder="1"/>
    <xf numFmtId="0" fontId="5" fillId="0" borderId="1" xfId="0" applyFont="1" applyBorder="1"/>
    <xf numFmtId="43" fontId="6" fillId="0" borderId="1" xfId="1" applyFont="1" applyBorder="1"/>
    <xf numFmtId="43" fontId="2" fillId="0" borderId="0" xfId="1" applyFont="1" applyFill="1" applyBorder="1" applyAlignment="1">
      <alignment vertical="top" wrapText="1"/>
    </xf>
    <xf numFmtId="43" fontId="2" fillId="0" borderId="6" xfId="1" applyFont="1" applyFill="1" applyBorder="1" applyAlignment="1">
      <alignment vertical="top"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vertical="center" wrapText="1"/>
    </xf>
    <xf numFmtId="0" fontId="0" fillId="3" borderId="6" xfId="0" applyFill="1" applyBorder="1"/>
    <xf numFmtId="43" fontId="2" fillId="0" borderId="2" xfId="1" applyFont="1" applyFill="1" applyBorder="1" applyAlignment="1">
      <alignment horizontal="left" vertical="top" wrapText="1"/>
    </xf>
    <xf numFmtId="43" fontId="2" fillId="0" borderId="3" xfId="1" applyFont="1" applyFill="1" applyBorder="1" applyAlignment="1">
      <alignment horizontal="left" vertical="top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colors>
    <mruColors>
      <color rgb="FFFFFF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01"/>
  <sheetViews>
    <sheetView tabSelected="1" topLeftCell="G60" zoomScale="85" zoomScaleNormal="85" workbookViewId="0">
      <selection activeCell="I91" sqref="I91"/>
    </sheetView>
  </sheetViews>
  <sheetFormatPr defaultRowHeight="15" x14ac:dyDescent="0.25"/>
  <cols>
    <col min="1" max="1" width="4.140625" customWidth="1"/>
    <col min="2" max="2" width="34.7109375" customWidth="1"/>
    <col min="3" max="3" width="13.140625" customWidth="1"/>
    <col min="4" max="4" width="12" customWidth="1"/>
    <col min="5" max="5" width="13.85546875" customWidth="1"/>
    <col min="6" max="6" width="12.7109375" customWidth="1"/>
    <col min="7" max="7" width="12.7109375" style="3" customWidth="1"/>
    <col min="8" max="8" width="18.28515625" style="5" bestFit="1" customWidth="1"/>
    <col min="9" max="9" width="22.140625" bestFit="1" customWidth="1"/>
    <col min="10" max="10" width="14.7109375" bestFit="1" customWidth="1"/>
    <col min="12" max="12" width="83.7109375" customWidth="1"/>
  </cols>
  <sheetData>
    <row r="2" spans="2:12" ht="21" customHeight="1" x14ac:dyDescent="0.35">
      <c r="B2" s="13" t="s">
        <v>30</v>
      </c>
      <c r="C2" s="2" t="s">
        <v>0</v>
      </c>
      <c r="D2" s="2">
        <v>1</v>
      </c>
      <c r="E2" s="2">
        <v>2</v>
      </c>
      <c r="F2" s="2">
        <v>3</v>
      </c>
      <c r="G2" s="2" t="s">
        <v>19</v>
      </c>
      <c r="H2" s="4" t="s">
        <v>26</v>
      </c>
      <c r="I2" s="4" t="s">
        <v>27</v>
      </c>
      <c r="J2" s="4" t="s">
        <v>28</v>
      </c>
      <c r="L2" s="29" t="s">
        <v>32</v>
      </c>
    </row>
    <row r="3" spans="2:12" ht="15.95" customHeight="1" x14ac:dyDescent="0.25">
      <c r="B3" s="11" t="s">
        <v>1</v>
      </c>
      <c r="C3" s="1">
        <v>1</v>
      </c>
      <c r="D3" s="1"/>
      <c r="E3" s="1"/>
      <c r="F3" s="1"/>
      <c r="G3" s="2">
        <f>SUM(C3:F3)</f>
        <v>1</v>
      </c>
      <c r="H3" s="10">
        <f t="shared" ref="H3:H21" si="0">J3*0.91</f>
        <v>28592.2</v>
      </c>
      <c r="I3" s="9">
        <f t="shared" ref="I3:I21" si="1">J3*0.09</f>
        <v>2827.7999999999997</v>
      </c>
      <c r="J3" s="10">
        <v>31420</v>
      </c>
      <c r="L3" s="30"/>
    </row>
    <row r="4" spans="2:12" ht="15.95" customHeight="1" x14ac:dyDescent="0.25">
      <c r="B4" s="11" t="s">
        <v>20</v>
      </c>
      <c r="C4" s="1">
        <v>1</v>
      </c>
      <c r="D4" s="1"/>
      <c r="E4" s="1"/>
      <c r="F4" s="1"/>
      <c r="G4" s="2">
        <f t="shared" ref="G4" si="2">SUM(C4:F4)</f>
        <v>1</v>
      </c>
      <c r="H4" s="10">
        <f t="shared" si="0"/>
        <v>12771.85</v>
      </c>
      <c r="I4" s="9">
        <f t="shared" si="1"/>
        <v>1263.1499999999999</v>
      </c>
      <c r="J4" s="10">
        <v>14035</v>
      </c>
      <c r="L4" s="24"/>
    </row>
    <row r="5" spans="2:12" ht="15.95" customHeight="1" x14ac:dyDescent="0.25">
      <c r="B5" s="11" t="s">
        <v>2</v>
      </c>
      <c r="C5" s="1">
        <v>1</v>
      </c>
      <c r="D5" s="1"/>
      <c r="E5" s="1"/>
      <c r="F5" s="1"/>
      <c r="G5" s="2">
        <f t="shared" ref="G5:G21" si="3">SUM(C5:F5)</f>
        <v>1</v>
      </c>
      <c r="H5" s="10">
        <f t="shared" si="0"/>
        <v>31536.05</v>
      </c>
      <c r="I5" s="9">
        <f t="shared" si="1"/>
        <v>3118.95</v>
      </c>
      <c r="J5" s="10">
        <v>34655</v>
      </c>
      <c r="L5" s="24"/>
    </row>
    <row r="6" spans="2:12" ht="15.95" customHeight="1" x14ac:dyDescent="0.25">
      <c r="B6" s="11" t="s">
        <v>3</v>
      </c>
      <c r="C6" s="1">
        <v>16</v>
      </c>
      <c r="D6" s="1"/>
      <c r="E6" s="1"/>
      <c r="F6" s="1"/>
      <c r="G6" s="2">
        <f t="shared" si="3"/>
        <v>16</v>
      </c>
      <c r="H6" s="10">
        <f t="shared" si="0"/>
        <v>59704.19</v>
      </c>
      <c r="I6" s="9">
        <f t="shared" si="1"/>
        <v>5904.8099999999995</v>
      </c>
      <c r="J6" s="10">
        <v>65609</v>
      </c>
      <c r="L6" s="24"/>
    </row>
    <row r="7" spans="2:12" ht="15.95" customHeight="1" x14ac:dyDescent="0.25">
      <c r="B7" s="11" t="s">
        <v>18</v>
      </c>
      <c r="C7" s="1">
        <v>1</v>
      </c>
      <c r="D7" s="1"/>
      <c r="E7" s="1"/>
      <c r="F7" s="1"/>
      <c r="G7" s="2">
        <f t="shared" si="3"/>
        <v>1</v>
      </c>
      <c r="H7" s="10">
        <f t="shared" si="0"/>
        <v>4520.88</v>
      </c>
      <c r="I7" s="9">
        <f t="shared" si="1"/>
        <v>447.12</v>
      </c>
      <c r="J7" s="10">
        <v>4968</v>
      </c>
      <c r="L7" s="24"/>
    </row>
    <row r="8" spans="2:12" ht="15.95" customHeight="1" x14ac:dyDescent="0.25">
      <c r="B8" s="11" t="s">
        <v>4</v>
      </c>
      <c r="C8" s="1">
        <v>5</v>
      </c>
      <c r="D8" s="1"/>
      <c r="E8" s="1"/>
      <c r="F8" s="1"/>
      <c r="G8" s="2">
        <f t="shared" si="3"/>
        <v>5</v>
      </c>
      <c r="H8" s="10">
        <f t="shared" si="0"/>
        <v>15604.68</v>
      </c>
      <c r="I8" s="9">
        <f t="shared" si="1"/>
        <v>1543.32</v>
      </c>
      <c r="J8" s="10">
        <v>17148</v>
      </c>
      <c r="L8" s="24"/>
    </row>
    <row r="9" spans="2:12" ht="15.95" customHeight="1" x14ac:dyDescent="0.25">
      <c r="B9" s="11" t="s">
        <v>14</v>
      </c>
      <c r="C9" s="1">
        <v>1</v>
      </c>
      <c r="D9" s="1"/>
      <c r="E9" s="1"/>
      <c r="F9" s="1"/>
      <c r="G9" s="2">
        <f t="shared" si="3"/>
        <v>1</v>
      </c>
      <c r="H9" s="10">
        <f t="shared" si="0"/>
        <v>21070.14</v>
      </c>
      <c r="I9" s="9">
        <f t="shared" si="1"/>
        <v>2083.86</v>
      </c>
      <c r="J9" s="10">
        <v>23154</v>
      </c>
      <c r="L9" s="24"/>
    </row>
    <row r="10" spans="2:12" ht="15.95" customHeight="1" x14ac:dyDescent="0.25">
      <c r="B10" s="11" t="s">
        <v>15</v>
      </c>
      <c r="C10" s="1"/>
      <c r="D10" s="1">
        <v>1</v>
      </c>
      <c r="E10" s="1">
        <v>1</v>
      </c>
      <c r="F10" s="1">
        <v>1</v>
      </c>
      <c r="G10" s="2">
        <f t="shared" si="3"/>
        <v>3</v>
      </c>
      <c r="H10" s="10">
        <f t="shared" si="0"/>
        <v>63653.590000000004</v>
      </c>
      <c r="I10" s="9">
        <f t="shared" si="1"/>
        <v>6295.41</v>
      </c>
      <c r="J10" s="10">
        <v>69949</v>
      </c>
      <c r="L10" s="24"/>
    </row>
    <row r="11" spans="2:12" ht="15.95" customHeight="1" x14ac:dyDescent="0.25">
      <c r="B11" s="11" t="s">
        <v>5</v>
      </c>
      <c r="C11" s="1"/>
      <c r="D11" s="1">
        <v>2</v>
      </c>
      <c r="E11" s="1">
        <v>6</v>
      </c>
      <c r="F11" s="1">
        <v>4</v>
      </c>
      <c r="G11" s="2">
        <f t="shared" si="3"/>
        <v>12</v>
      </c>
      <c r="H11" s="10">
        <f t="shared" si="0"/>
        <v>343090.02</v>
      </c>
      <c r="I11" s="9">
        <f t="shared" si="1"/>
        <v>33931.979999999996</v>
      </c>
      <c r="J11" s="10">
        <v>377022</v>
      </c>
      <c r="L11" s="24"/>
    </row>
    <row r="12" spans="2:12" ht="15.95" customHeight="1" x14ac:dyDescent="0.25">
      <c r="B12" s="11" t="s">
        <v>6</v>
      </c>
      <c r="C12" s="1"/>
      <c r="D12" s="1">
        <v>2</v>
      </c>
      <c r="E12" s="1">
        <v>1</v>
      </c>
      <c r="F12" s="1">
        <v>1</v>
      </c>
      <c r="G12" s="2">
        <f t="shared" si="3"/>
        <v>4</v>
      </c>
      <c r="H12" s="10">
        <f t="shared" si="0"/>
        <v>21149.31</v>
      </c>
      <c r="I12" s="9">
        <f t="shared" si="1"/>
        <v>2091.69</v>
      </c>
      <c r="J12" s="10">
        <v>23241</v>
      </c>
      <c r="L12" s="24"/>
    </row>
    <row r="13" spans="2:12" ht="15.95" customHeight="1" x14ac:dyDescent="0.25">
      <c r="B13" s="11" t="s">
        <v>7</v>
      </c>
      <c r="C13" s="1"/>
      <c r="D13" s="1">
        <v>1</v>
      </c>
      <c r="E13" s="1"/>
      <c r="F13" s="1"/>
      <c r="G13" s="2">
        <f t="shared" si="3"/>
        <v>1</v>
      </c>
      <c r="H13" s="10">
        <f t="shared" si="0"/>
        <v>30713.41</v>
      </c>
      <c r="I13" s="9">
        <f t="shared" si="1"/>
        <v>3037.5899999999997</v>
      </c>
      <c r="J13" s="10">
        <v>33751</v>
      </c>
      <c r="L13" s="24"/>
    </row>
    <row r="14" spans="2:12" ht="15.95" customHeight="1" x14ac:dyDescent="0.25">
      <c r="B14" s="11" t="s">
        <v>12</v>
      </c>
      <c r="C14" s="1"/>
      <c r="D14" s="1"/>
      <c r="E14" s="1">
        <v>1</v>
      </c>
      <c r="F14" s="1">
        <v>1</v>
      </c>
      <c r="G14" s="2">
        <f t="shared" si="3"/>
        <v>2</v>
      </c>
      <c r="H14" s="10">
        <f t="shared" si="0"/>
        <v>53534.39</v>
      </c>
      <c r="I14" s="9">
        <f t="shared" si="1"/>
        <v>5294.61</v>
      </c>
      <c r="J14" s="10">
        <v>58829</v>
      </c>
      <c r="L14" s="24"/>
    </row>
    <row r="15" spans="2:12" ht="15.95" customHeight="1" x14ac:dyDescent="0.25">
      <c r="B15" s="11" t="s">
        <v>8</v>
      </c>
      <c r="C15" s="1"/>
      <c r="D15" s="1">
        <v>1</v>
      </c>
      <c r="E15" s="1"/>
      <c r="F15" s="1"/>
      <c r="G15" s="2">
        <f t="shared" si="3"/>
        <v>1</v>
      </c>
      <c r="H15" s="10">
        <f t="shared" si="0"/>
        <v>35854</v>
      </c>
      <c r="I15" s="9">
        <f t="shared" si="1"/>
        <v>3546</v>
      </c>
      <c r="J15" s="10">
        <v>39400</v>
      </c>
      <c r="L15" s="24"/>
    </row>
    <row r="16" spans="2:12" ht="15.95" customHeight="1" x14ac:dyDescent="0.25">
      <c r="B16" s="11" t="s">
        <v>9</v>
      </c>
      <c r="C16" s="1"/>
      <c r="D16" s="1">
        <v>1</v>
      </c>
      <c r="E16" s="1"/>
      <c r="F16" s="1"/>
      <c r="G16" s="2">
        <f t="shared" si="3"/>
        <v>1</v>
      </c>
      <c r="H16" s="10">
        <f t="shared" si="0"/>
        <v>17542.98</v>
      </c>
      <c r="I16" s="9">
        <f t="shared" si="1"/>
        <v>1735.02</v>
      </c>
      <c r="J16" s="10">
        <v>19278</v>
      </c>
      <c r="L16" s="24"/>
    </row>
    <row r="17" spans="2:12" ht="15.95" customHeight="1" x14ac:dyDescent="0.25">
      <c r="B17" s="11" t="s">
        <v>16</v>
      </c>
      <c r="C17" s="1"/>
      <c r="D17" s="1"/>
      <c r="E17" s="1"/>
      <c r="F17" s="1">
        <v>1</v>
      </c>
      <c r="G17" s="2">
        <f t="shared" si="3"/>
        <v>1</v>
      </c>
      <c r="H17" s="10">
        <f t="shared" si="0"/>
        <v>15691.130000000001</v>
      </c>
      <c r="I17" s="9">
        <f t="shared" si="1"/>
        <v>1551.87</v>
      </c>
      <c r="J17" s="10">
        <v>17243</v>
      </c>
      <c r="L17" s="24"/>
    </row>
    <row r="18" spans="2:12" ht="15.95" customHeight="1" x14ac:dyDescent="0.25">
      <c r="B18" s="11" t="s">
        <v>13</v>
      </c>
      <c r="C18" s="1">
        <v>1</v>
      </c>
      <c r="D18" s="1">
        <v>1</v>
      </c>
      <c r="E18" s="1">
        <v>1</v>
      </c>
      <c r="F18" s="1">
        <v>1</v>
      </c>
      <c r="G18" s="2">
        <f t="shared" si="3"/>
        <v>4</v>
      </c>
      <c r="H18" s="10">
        <f t="shared" si="0"/>
        <v>43111.25</v>
      </c>
      <c r="I18" s="9">
        <f t="shared" si="1"/>
        <v>4263.75</v>
      </c>
      <c r="J18" s="10">
        <v>47375</v>
      </c>
      <c r="L18" s="24"/>
    </row>
    <row r="19" spans="2:12" ht="15.95" customHeight="1" x14ac:dyDescent="0.25">
      <c r="B19" s="11" t="s">
        <v>11</v>
      </c>
      <c r="C19" s="1"/>
      <c r="D19" s="1">
        <v>1</v>
      </c>
      <c r="E19" s="1"/>
      <c r="F19" s="1"/>
      <c r="G19" s="2">
        <f t="shared" si="3"/>
        <v>1</v>
      </c>
      <c r="H19" s="10">
        <f t="shared" si="0"/>
        <v>7739.55</v>
      </c>
      <c r="I19" s="9">
        <f t="shared" si="1"/>
        <v>765.44999999999993</v>
      </c>
      <c r="J19" s="10">
        <v>8505</v>
      </c>
      <c r="L19" s="24"/>
    </row>
    <row r="20" spans="2:12" ht="15.95" customHeight="1" x14ac:dyDescent="0.25">
      <c r="B20" s="11" t="s">
        <v>10</v>
      </c>
      <c r="C20" s="1"/>
      <c r="D20" s="1">
        <v>1</v>
      </c>
      <c r="E20" s="1">
        <v>2</v>
      </c>
      <c r="F20" s="1">
        <v>2</v>
      </c>
      <c r="G20" s="2">
        <f t="shared" si="3"/>
        <v>5</v>
      </c>
      <c r="H20" s="10">
        <f t="shared" si="0"/>
        <v>37163.49</v>
      </c>
      <c r="I20" s="9">
        <f t="shared" si="1"/>
        <v>3675.5099999999998</v>
      </c>
      <c r="J20" s="10">
        <v>40839</v>
      </c>
      <c r="L20" s="24"/>
    </row>
    <row r="21" spans="2:12" ht="15.95" customHeight="1" x14ac:dyDescent="0.25">
      <c r="B21" s="11" t="s">
        <v>17</v>
      </c>
      <c r="C21" s="1"/>
      <c r="D21" s="1"/>
      <c r="E21" s="1"/>
      <c r="F21" s="1">
        <v>1</v>
      </c>
      <c r="G21" s="2">
        <f t="shared" si="3"/>
        <v>1</v>
      </c>
      <c r="H21" s="10">
        <f t="shared" si="0"/>
        <v>3411.59</v>
      </c>
      <c r="I21" s="9">
        <f t="shared" si="1"/>
        <v>337.40999999999997</v>
      </c>
      <c r="J21" s="10">
        <v>3749</v>
      </c>
      <c r="L21" s="24"/>
    </row>
    <row r="22" spans="2:12" hidden="1" x14ac:dyDescent="0.25">
      <c r="C22" s="6">
        <f t="shared" ref="C22:C40" si="4">J3/G3*C3</f>
        <v>31420</v>
      </c>
      <c r="D22" s="6">
        <f t="shared" ref="D22:D40" si="5">J3/G3*D3</f>
        <v>0</v>
      </c>
      <c r="E22" s="6">
        <f t="shared" ref="E22:E40" si="6">J3/G3*E3</f>
        <v>0</v>
      </c>
      <c r="F22" s="6">
        <f t="shared" ref="F22:F40" si="7">J3/G3*F3</f>
        <v>0</v>
      </c>
      <c r="G22" s="7"/>
    </row>
    <row r="23" spans="2:12" hidden="1" x14ac:dyDescent="0.25">
      <c r="C23" s="6">
        <f t="shared" si="4"/>
        <v>14035</v>
      </c>
      <c r="D23" s="6">
        <f t="shared" si="5"/>
        <v>0</v>
      </c>
      <c r="E23" s="6">
        <f t="shared" si="6"/>
        <v>0</v>
      </c>
      <c r="F23" s="6">
        <f t="shared" si="7"/>
        <v>0</v>
      </c>
      <c r="G23" s="7"/>
    </row>
    <row r="24" spans="2:12" hidden="1" x14ac:dyDescent="0.25">
      <c r="C24" s="6">
        <f t="shared" si="4"/>
        <v>34655</v>
      </c>
      <c r="D24" s="6">
        <f t="shared" si="5"/>
        <v>0</v>
      </c>
      <c r="E24" s="6">
        <f t="shared" si="6"/>
        <v>0</v>
      </c>
      <c r="F24" s="6">
        <f t="shared" si="7"/>
        <v>0</v>
      </c>
      <c r="G24" s="7"/>
    </row>
    <row r="25" spans="2:12" hidden="1" x14ac:dyDescent="0.25">
      <c r="C25" s="6">
        <f t="shared" si="4"/>
        <v>65609</v>
      </c>
      <c r="D25" s="6">
        <f t="shared" si="5"/>
        <v>0</v>
      </c>
      <c r="E25" s="6">
        <f t="shared" si="6"/>
        <v>0</v>
      </c>
      <c r="F25" s="6">
        <f t="shared" si="7"/>
        <v>0</v>
      </c>
      <c r="G25" s="7"/>
    </row>
    <row r="26" spans="2:12" hidden="1" x14ac:dyDescent="0.25">
      <c r="C26" s="6">
        <f t="shared" si="4"/>
        <v>4968</v>
      </c>
      <c r="D26" s="6">
        <f t="shared" si="5"/>
        <v>0</v>
      </c>
      <c r="E26" s="6">
        <f t="shared" si="6"/>
        <v>0</v>
      </c>
      <c r="F26" s="6">
        <f t="shared" si="7"/>
        <v>0</v>
      </c>
      <c r="G26" s="7"/>
    </row>
    <row r="27" spans="2:12" hidden="1" x14ac:dyDescent="0.25">
      <c r="C27" s="6">
        <f t="shared" si="4"/>
        <v>17148</v>
      </c>
      <c r="D27" s="6">
        <f t="shared" si="5"/>
        <v>0</v>
      </c>
      <c r="E27" s="6">
        <f t="shared" si="6"/>
        <v>0</v>
      </c>
      <c r="F27" s="6">
        <f t="shared" si="7"/>
        <v>0</v>
      </c>
      <c r="G27" s="7"/>
    </row>
    <row r="28" spans="2:12" hidden="1" x14ac:dyDescent="0.25">
      <c r="C28" s="6">
        <f t="shared" si="4"/>
        <v>23154</v>
      </c>
      <c r="D28" s="6">
        <f t="shared" si="5"/>
        <v>0</v>
      </c>
      <c r="E28" s="6">
        <f t="shared" si="6"/>
        <v>0</v>
      </c>
      <c r="F28" s="6">
        <f t="shared" si="7"/>
        <v>0</v>
      </c>
      <c r="G28" s="7"/>
    </row>
    <row r="29" spans="2:12" hidden="1" x14ac:dyDescent="0.25">
      <c r="C29" s="6">
        <f t="shared" si="4"/>
        <v>0</v>
      </c>
      <c r="D29" s="6">
        <f t="shared" si="5"/>
        <v>23316.333333333332</v>
      </c>
      <c r="E29" s="6">
        <f t="shared" si="6"/>
        <v>23316.333333333332</v>
      </c>
      <c r="F29" s="6">
        <f t="shared" si="7"/>
        <v>23316.333333333332</v>
      </c>
      <c r="G29" s="7"/>
    </row>
    <row r="30" spans="2:12" hidden="1" x14ac:dyDescent="0.25">
      <c r="C30" s="6">
        <f t="shared" si="4"/>
        <v>0</v>
      </c>
      <c r="D30" s="6">
        <f t="shared" si="5"/>
        <v>62837</v>
      </c>
      <c r="E30" s="6">
        <f t="shared" si="6"/>
        <v>188511</v>
      </c>
      <c r="F30" s="6">
        <f t="shared" si="7"/>
        <v>125674</v>
      </c>
      <c r="G30" s="7"/>
    </row>
    <row r="31" spans="2:12" hidden="1" x14ac:dyDescent="0.25">
      <c r="C31" s="6">
        <f t="shared" si="4"/>
        <v>0</v>
      </c>
      <c r="D31" s="6">
        <f t="shared" si="5"/>
        <v>11620.5</v>
      </c>
      <c r="E31" s="6">
        <f t="shared" si="6"/>
        <v>5810.25</v>
      </c>
      <c r="F31" s="6">
        <f t="shared" si="7"/>
        <v>5810.25</v>
      </c>
      <c r="G31" s="7"/>
    </row>
    <row r="32" spans="2:12" hidden="1" x14ac:dyDescent="0.25">
      <c r="C32" s="6">
        <f t="shared" si="4"/>
        <v>0</v>
      </c>
      <c r="D32" s="6">
        <f t="shared" si="5"/>
        <v>33751</v>
      </c>
      <c r="E32" s="6">
        <f t="shared" si="6"/>
        <v>0</v>
      </c>
      <c r="F32" s="6">
        <f t="shared" si="7"/>
        <v>0</v>
      </c>
      <c r="G32" s="7"/>
    </row>
    <row r="33" spans="1:12" hidden="1" x14ac:dyDescent="0.25">
      <c r="C33" s="6">
        <f t="shared" si="4"/>
        <v>0</v>
      </c>
      <c r="D33" s="6">
        <f t="shared" si="5"/>
        <v>0</v>
      </c>
      <c r="E33" s="6">
        <f t="shared" si="6"/>
        <v>29414.5</v>
      </c>
      <c r="F33" s="6">
        <f t="shared" si="7"/>
        <v>29414.5</v>
      </c>
      <c r="G33" s="7"/>
    </row>
    <row r="34" spans="1:12" hidden="1" x14ac:dyDescent="0.25">
      <c r="C34" s="6">
        <f t="shared" si="4"/>
        <v>0</v>
      </c>
      <c r="D34" s="6">
        <f t="shared" si="5"/>
        <v>39400</v>
      </c>
      <c r="E34" s="6">
        <f t="shared" si="6"/>
        <v>0</v>
      </c>
      <c r="F34" s="6">
        <f t="shared" si="7"/>
        <v>0</v>
      </c>
      <c r="G34" s="7"/>
    </row>
    <row r="35" spans="1:12" hidden="1" x14ac:dyDescent="0.25">
      <c r="C35" s="6">
        <f t="shared" si="4"/>
        <v>0</v>
      </c>
      <c r="D35" s="6">
        <f t="shared" si="5"/>
        <v>19278</v>
      </c>
      <c r="E35" s="6">
        <f t="shared" si="6"/>
        <v>0</v>
      </c>
      <c r="F35" s="6">
        <f t="shared" si="7"/>
        <v>0</v>
      </c>
      <c r="G35" s="7"/>
    </row>
    <row r="36" spans="1:12" hidden="1" x14ac:dyDescent="0.25">
      <c r="C36" s="6">
        <f t="shared" si="4"/>
        <v>0</v>
      </c>
      <c r="D36" s="6">
        <f t="shared" si="5"/>
        <v>0</v>
      </c>
      <c r="E36" s="6">
        <f t="shared" si="6"/>
        <v>0</v>
      </c>
      <c r="F36" s="6">
        <f t="shared" si="7"/>
        <v>17243</v>
      </c>
      <c r="G36" s="7"/>
    </row>
    <row r="37" spans="1:12" hidden="1" x14ac:dyDescent="0.25">
      <c r="C37" s="6">
        <f t="shared" si="4"/>
        <v>11843.75</v>
      </c>
      <c r="D37" s="6">
        <f t="shared" si="5"/>
        <v>11843.75</v>
      </c>
      <c r="E37" s="6">
        <f t="shared" si="6"/>
        <v>11843.75</v>
      </c>
      <c r="F37" s="6">
        <f t="shared" si="7"/>
        <v>11843.75</v>
      </c>
      <c r="G37" s="7"/>
    </row>
    <row r="38" spans="1:12" hidden="1" x14ac:dyDescent="0.25">
      <c r="C38" s="6">
        <f t="shared" si="4"/>
        <v>0</v>
      </c>
      <c r="D38" s="6">
        <f t="shared" si="5"/>
        <v>8505</v>
      </c>
      <c r="E38" s="6">
        <f t="shared" si="6"/>
        <v>0</v>
      </c>
      <c r="F38" s="6">
        <f t="shared" si="7"/>
        <v>0</v>
      </c>
      <c r="G38" s="7"/>
    </row>
    <row r="39" spans="1:12" hidden="1" x14ac:dyDescent="0.25">
      <c r="C39" s="6">
        <f t="shared" si="4"/>
        <v>0</v>
      </c>
      <c r="D39" s="6">
        <f t="shared" si="5"/>
        <v>8167.8</v>
      </c>
      <c r="E39" s="6">
        <f t="shared" si="6"/>
        <v>16335.6</v>
      </c>
      <c r="F39" s="6">
        <f t="shared" si="7"/>
        <v>16335.6</v>
      </c>
      <c r="G39" s="7"/>
    </row>
    <row r="40" spans="1:12" hidden="1" x14ac:dyDescent="0.25">
      <c r="C40" s="6">
        <f t="shared" si="4"/>
        <v>0</v>
      </c>
      <c r="D40" s="6">
        <f t="shared" si="5"/>
        <v>0</v>
      </c>
      <c r="E40" s="6">
        <f t="shared" si="6"/>
        <v>0</v>
      </c>
      <c r="F40" s="6">
        <f t="shared" si="7"/>
        <v>3749</v>
      </c>
      <c r="G40" s="7"/>
    </row>
    <row r="41" spans="1:12" x14ac:dyDescent="0.25">
      <c r="C41" s="6"/>
      <c r="D41" s="6"/>
      <c r="E41" s="6"/>
      <c r="F41" s="6"/>
      <c r="G41" s="7"/>
    </row>
    <row r="42" spans="1:12" x14ac:dyDescent="0.25">
      <c r="C42" s="2" t="s">
        <v>0</v>
      </c>
      <c r="D42" s="2" t="s">
        <v>23</v>
      </c>
      <c r="E42" s="2" t="s">
        <v>24</v>
      </c>
      <c r="F42" s="2" t="s">
        <v>25</v>
      </c>
      <c r="G42" s="2" t="s">
        <v>19</v>
      </c>
    </row>
    <row r="43" spans="1:12" ht="18.75" customHeight="1" x14ac:dyDescent="0.25">
      <c r="B43" s="12" t="s">
        <v>21</v>
      </c>
      <c r="C43" s="9">
        <f>C45*0.91</f>
        <v>184577.80250000002</v>
      </c>
      <c r="D43" s="9">
        <f>D45*0.91</f>
        <v>199034.6388333333</v>
      </c>
      <c r="E43" s="9">
        <f>E45*0.91</f>
        <v>250460.60433333335</v>
      </c>
      <c r="F43" s="9">
        <f>F45*0.91</f>
        <v>212381.65433333337</v>
      </c>
      <c r="G43" s="8">
        <f t="shared" ref="G43:G44" si="8">SUM(C43:F43)</f>
        <v>846454.70000000007</v>
      </c>
    </row>
    <row r="44" spans="1:12" ht="18.75" customHeight="1" x14ac:dyDescent="0.25">
      <c r="B44" s="12" t="s">
        <v>22</v>
      </c>
      <c r="C44" s="9">
        <f>C45*0.09</f>
        <v>18254.947499999998</v>
      </c>
      <c r="D44" s="9">
        <f>D45*0.09</f>
        <v>19684.744499999997</v>
      </c>
      <c r="E44" s="9">
        <f>E45*0.09</f>
        <v>24770.829000000002</v>
      </c>
      <c r="F44" s="9">
        <f>F45*0.09</f>
        <v>21004.779000000002</v>
      </c>
      <c r="G44" s="8">
        <f t="shared" si="8"/>
        <v>83715.299999999988</v>
      </c>
    </row>
    <row r="45" spans="1:12" ht="18.75" customHeight="1" thickBot="1" x14ac:dyDescent="0.3">
      <c r="B45" s="14" t="s">
        <v>29</v>
      </c>
      <c r="C45" s="15">
        <f>SUM(C22:C40)</f>
        <v>202832.75</v>
      </c>
      <c r="D45" s="15">
        <f>SUM(D22:D40)</f>
        <v>218719.3833333333</v>
      </c>
      <c r="E45" s="15">
        <f>SUM(E22:E40)</f>
        <v>275231.43333333335</v>
      </c>
      <c r="F45" s="15">
        <f>SUM(F22:F40)</f>
        <v>233386.43333333335</v>
      </c>
      <c r="G45" s="16">
        <f>SUM(C45:F45)</f>
        <v>930170</v>
      </c>
    </row>
    <row r="46" spans="1:12" s="19" customFormat="1" ht="60" customHeight="1" thickBot="1" x14ac:dyDescent="0.3">
      <c r="A46" s="18"/>
      <c r="G46" s="20"/>
      <c r="H46" s="21"/>
      <c r="L46" s="28"/>
    </row>
    <row r="47" spans="1:12" ht="15" customHeight="1" x14ac:dyDescent="0.25">
      <c r="L47" s="25"/>
    </row>
    <row r="48" spans="1:12" ht="21" customHeight="1" x14ac:dyDescent="0.35">
      <c r="B48" s="13" t="s">
        <v>31</v>
      </c>
      <c r="C48" s="2" t="s">
        <v>0</v>
      </c>
      <c r="D48" s="2">
        <v>1</v>
      </c>
      <c r="E48" s="2">
        <v>2</v>
      </c>
      <c r="F48" s="2">
        <v>3</v>
      </c>
      <c r="G48" s="2" t="s">
        <v>19</v>
      </c>
      <c r="H48" s="4" t="s">
        <v>26</v>
      </c>
      <c r="I48" s="4" t="s">
        <v>27</v>
      </c>
      <c r="J48" s="4" t="s">
        <v>28</v>
      </c>
      <c r="L48" s="29" t="s">
        <v>33</v>
      </c>
    </row>
    <row r="49" spans="2:12" ht="15.95" customHeight="1" x14ac:dyDescent="0.25">
      <c r="B49" s="22" t="s">
        <v>1</v>
      </c>
      <c r="C49" s="1">
        <v>1</v>
      </c>
      <c r="D49" s="1"/>
      <c r="E49" s="1"/>
      <c r="F49" s="1"/>
      <c r="G49" s="2">
        <f>SUM(C49:F49)</f>
        <v>1</v>
      </c>
      <c r="H49" s="9">
        <f>J49*0.92</f>
        <v>2649.6</v>
      </c>
      <c r="I49" s="9">
        <f>J49*0.08</f>
        <v>230.4</v>
      </c>
      <c r="J49" s="23">
        <v>2880</v>
      </c>
      <c r="L49" s="30"/>
    </row>
    <row r="50" spans="2:12" ht="15.95" customHeight="1" x14ac:dyDescent="0.25">
      <c r="B50" s="22" t="s">
        <v>20</v>
      </c>
      <c r="C50" s="1">
        <v>1</v>
      </c>
      <c r="D50" s="1"/>
      <c r="E50" s="1"/>
      <c r="F50" s="1"/>
      <c r="G50" s="2">
        <f t="shared" ref="G50:G67" si="9">SUM(C50:F50)</f>
        <v>1</v>
      </c>
      <c r="H50" s="9">
        <f t="shared" ref="H50:H67" si="10">J50*0.92</f>
        <v>2539.2000000000003</v>
      </c>
      <c r="I50" s="9">
        <f t="shared" ref="I50:I67" si="11">J50*0.08</f>
        <v>220.8</v>
      </c>
      <c r="J50" s="23">
        <v>2760</v>
      </c>
      <c r="L50" s="24"/>
    </row>
    <row r="51" spans="2:12" ht="15.95" customHeight="1" x14ac:dyDescent="0.25">
      <c r="B51" s="22" t="s">
        <v>2</v>
      </c>
      <c r="C51" s="1">
        <v>1</v>
      </c>
      <c r="D51" s="1"/>
      <c r="E51" s="1"/>
      <c r="F51" s="1"/>
      <c r="G51" s="2">
        <f t="shared" si="9"/>
        <v>1</v>
      </c>
      <c r="H51" s="9">
        <f t="shared" si="10"/>
        <v>13229.6</v>
      </c>
      <c r="I51" s="9">
        <f t="shared" si="11"/>
        <v>1150.4000000000001</v>
      </c>
      <c r="J51" s="23">
        <v>14380</v>
      </c>
      <c r="L51" s="24"/>
    </row>
    <row r="52" spans="2:12" ht="15.95" customHeight="1" x14ac:dyDescent="0.25">
      <c r="B52" s="22" t="s">
        <v>3</v>
      </c>
      <c r="C52" s="1">
        <v>16</v>
      </c>
      <c r="D52" s="1"/>
      <c r="E52" s="1"/>
      <c r="F52" s="1"/>
      <c r="G52" s="2">
        <f t="shared" si="9"/>
        <v>16</v>
      </c>
      <c r="H52" s="9">
        <f t="shared" si="10"/>
        <v>85376</v>
      </c>
      <c r="I52" s="9">
        <f t="shared" si="11"/>
        <v>7424</v>
      </c>
      <c r="J52" s="23">
        <v>92800</v>
      </c>
      <c r="L52" s="24"/>
    </row>
    <row r="53" spans="2:12" ht="15.95" customHeight="1" x14ac:dyDescent="0.25">
      <c r="B53" s="22" t="s">
        <v>18</v>
      </c>
      <c r="C53" s="1">
        <v>1</v>
      </c>
      <c r="D53" s="1"/>
      <c r="E53" s="1"/>
      <c r="F53" s="1"/>
      <c r="G53" s="2">
        <f t="shared" si="9"/>
        <v>1</v>
      </c>
      <c r="H53" s="9">
        <f t="shared" si="10"/>
        <v>5980</v>
      </c>
      <c r="I53" s="9">
        <f t="shared" si="11"/>
        <v>520</v>
      </c>
      <c r="J53" s="23">
        <v>6500</v>
      </c>
      <c r="L53" s="24"/>
    </row>
    <row r="54" spans="2:12" ht="15.95" customHeight="1" x14ac:dyDescent="0.25">
      <c r="B54" s="22" t="s">
        <v>4</v>
      </c>
      <c r="C54" s="1">
        <v>5</v>
      </c>
      <c r="D54" s="1"/>
      <c r="E54" s="1"/>
      <c r="F54" s="1"/>
      <c r="G54" s="2">
        <f t="shared" si="9"/>
        <v>5</v>
      </c>
      <c r="H54" s="9">
        <f t="shared" si="10"/>
        <v>4765.6000000000004</v>
      </c>
      <c r="I54" s="9">
        <f t="shared" si="11"/>
        <v>414.40000000000003</v>
      </c>
      <c r="J54" s="23">
        <f>3100+2080</f>
        <v>5180</v>
      </c>
      <c r="L54" s="24"/>
    </row>
    <row r="55" spans="2:12" ht="15.95" customHeight="1" x14ac:dyDescent="0.25">
      <c r="B55" s="22" t="s">
        <v>14</v>
      </c>
      <c r="C55" s="1">
        <v>1</v>
      </c>
      <c r="D55" s="1"/>
      <c r="E55" s="1"/>
      <c r="F55" s="1"/>
      <c r="G55" s="2">
        <f t="shared" si="9"/>
        <v>1</v>
      </c>
      <c r="H55" s="9">
        <f t="shared" si="10"/>
        <v>2097.6</v>
      </c>
      <c r="I55" s="9">
        <f t="shared" si="11"/>
        <v>182.4</v>
      </c>
      <c r="J55" s="23">
        <v>2280</v>
      </c>
      <c r="L55" s="24"/>
    </row>
    <row r="56" spans="2:12" ht="15.95" hidden="1" customHeight="1" x14ac:dyDescent="0.25">
      <c r="B56" s="22" t="s">
        <v>15</v>
      </c>
      <c r="C56" s="1"/>
      <c r="D56" s="1">
        <v>1</v>
      </c>
      <c r="E56" s="1">
        <v>1</v>
      </c>
      <c r="F56" s="1">
        <v>1</v>
      </c>
      <c r="G56" s="2">
        <f t="shared" si="9"/>
        <v>3</v>
      </c>
      <c r="H56" s="9">
        <f t="shared" si="10"/>
        <v>0</v>
      </c>
      <c r="I56" s="9">
        <f t="shared" si="11"/>
        <v>0</v>
      </c>
      <c r="J56" s="23"/>
      <c r="L56" s="24"/>
    </row>
    <row r="57" spans="2:12" ht="15.95" customHeight="1" x14ac:dyDescent="0.25">
      <c r="B57" s="22" t="s">
        <v>5</v>
      </c>
      <c r="C57" s="1"/>
      <c r="D57" s="1">
        <v>2</v>
      </c>
      <c r="E57" s="1">
        <v>6</v>
      </c>
      <c r="F57" s="1">
        <v>4</v>
      </c>
      <c r="G57" s="2">
        <f t="shared" si="9"/>
        <v>12</v>
      </c>
      <c r="H57" s="9">
        <f t="shared" si="10"/>
        <v>170016</v>
      </c>
      <c r="I57" s="9">
        <f t="shared" si="11"/>
        <v>14784</v>
      </c>
      <c r="J57" s="23">
        <v>184800</v>
      </c>
      <c r="L57" s="24"/>
    </row>
    <row r="58" spans="2:12" ht="15.95" customHeight="1" x14ac:dyDescent="0.25">
      <c r="B58" s="22" t="s">
        <v>6</v>
      </c>
      <c r="C58" s="1"/>
      <c r="D58" s="1">
        <v>2</v>
      </c>
      <c r="E58" s="1">
        <v>1</v>
      </c>
      <c r="F58" s="1">
        <v>1</v>
      </c>
      <c r="G58" s="2">
        <f t="shared" si="9"/>
        <v>4</v>
      </c>
      <c r="H58" s="9">
        <f t="shared" si="10"/>
        <v>13284.800000000001</v>
      </c>
      <c r="I58" s="9">
        <f t="shared" si="11"/>
        <v>1155.2</v>
      </c>
      <c r="J58" s="23">
        <v>14440</v>
      </c>
      <c r="L58" s="24"/>
    </row>
    <row r="59" spans="2:12" ht="15.95" customHeight="1" x14ac:dyDescent="0.25">
      <c r="B59" s="22" t="s">
        <v>7</v>
      </c>
      <c r="C59" s="1"/>
      <c r="D59" s="1">
        <v>1</v>
      </c>
      <c r="E59" s="1"/>
      <c r="F59" s="1"/>
      <c r="G59" s="2">
        <f t="shared" si="9"/>
        <v>1</v>
      </c>
      <c r="H59" s="9">
        <f t="shared" si="10"/>
        <v>14002.400000000001</v>
      </c>
      <c r="I59" s="9">
        <f t="shared" si="11"/>
        <v>1217.6000000000001</v>
      </c>
      <c r="J59" s="23">
        <v>15220</v>
      </c>
      <c r="L59" s="24"/>
    </row>
    <row r="60" spans="2:12" ht="15.95" customHeight="1" x14ac:dyDescent="0.25">
      <c r="B60" s="22" t="s">
        <v>12</v>
      </c>
      <c r="C60" s="1"/>
      <c r="D60" s="1"/>
      <c r="E60" s="1">
        <v>1</v>
      </c>
      <c r="F60" s="1">
        <v>1</v>
      </c>
      <c r="G60" s="2">
        <f t="shared" si="9"/>
        <v>2</v>
      </c>
      <c r="H60" s="9">
        <f t="shared" si="10"/>
        <v>24582.400000000001</v>
      </c>
      <c r="I60" s="9">
        <f t="shared" si="11"/>
        <v>2137.6</v>
      </c>
      <c r="J60" s="23">
        <v>26720</v>
      </c>
      <c r="L60" s="24"/>
    </row>
    <row r="61" spans="2:12" ht="15.95" customHeight="1" x14ac:dyDescent="0.25">
      <c r="B61" s="22" t="s">
        <v>8</v>
      </c>
      <c r="C61" s="1"/>
      <c r="D61" s="1">
        <v>1</v>
      </c>
      <c r="E61" s="1"/>
      <c r="F61" s="1"/>
      <c r="G61" s="2">
        <f t="shared" si="9"/>
        <v>1</v>
      </c>
      <c r="H61" s="9">
        <f t="shared" si="10"/>
        <v>17130.400000000001</v>
      </c>
      <c r="I61" s="9">
        <f t="shared" si="11"/>
        <v>1489.6000000000001</v>
      </c>
      <c r="J61" s="23">
        <v>18620</v>
      </c>
      <c r="L61" s="24"/>
    </row>
    <row r="62" spans="2:12" ht="15.95" customHeight="1" x14ac:dyDescent="0.25">
      <c r="B62" s="22" t="s">
        <v>9</v>
      </c>
      <c r="C62" s="1"/>
      <c r="D62" s="1">
        <v>1</v>
      </c>
      <c r="E62" s="1"/>
      <c r="F62" s="1"/>
      <c r="G62" s="2">
        <f t="shared" si="9"/>
        <v>1</v>
      </c>
      <c r="H62" s="9">
        <f t="shared" si="10"/>
        <v>8169.6</v>
      </c>
      <c r="I62" s="9">
        <f t="shared" si="11"/>
        <v>710.4</v>
      </c>
      <c r="J62" s="23">
        <v>8880</v>
      </c>
      <c r="L62" s="24"/>
    </row>
    <row r="63" spans="2:12" ht="15.95" customHeight="1" x14ac:dyDescent="0.25">
      <c r="B63" s="22" t="s">
        <v>16</v>
      </c>
      <c r="C63" s="1"/>
      <c r="D63" s="1"/>
      <c r="E63" s="1"/>
      <c r="F63" s="1">
        <v>1</v>
      </c>
      <c r="G63" s="2">
        <f t="shared" si="9"/>
        <v>1</v>
      </c>
      <c r="H63" s="9">
        <f t="shared" si="10"/>
        <v>8169.6</v>
      </c>
      <c r="I63" s="9">
        <f t="shared" si="11"/>
        <v>710.4</v>
      </c>
      <c r="J63" s="23">
        <v>8880</v>
      </c>
      <c r="L63" s="24"/>
    </row>
    <row r="64" spans="2:12" ht="15.95" customHeight="1" x14ac:dyDescent="0.25">
      <c r="B64" s="22" t="s">
        <v>13</v>
      </c>
      <c r="C64" s="1">
        <v>1</v>
      </c>
      <c r="D64" s="1">
        <v>1</v>
      </c>
      <c r="E64" s="1">
        <v>1</v>
      </c>
      <c r="F64" s="1">
        <v>1</v>
      </c>
      <c r="G64" s="2">
        <f t="shared" si="9"/>
        <v>4</v>
      </c>
      <c r="H64" s="9">
        <f t="shared" si="10"/>
        <v>15466.12</v>
      </c>
      <c r="I64" s="9">
        <f t="shared" si="11"/>
        <v>1344.88</v>
      </c>
      <c r="J64" s="23">
        <v>16811</v>
      </c>
      <c r="L64" s="24"/>
    </row>
    <row r="65" spans="2:12" ht="15.95" customHeight="1" x14ac:dyDescent="0.25">
      <c r="B65" s="22" t="s">
        <v>11</v>
      </c>
      <c r="C65" s="1"/>
      <c r="D65" s="1">
        <v>1</v>
      </c>
      <c r="E65" s="1"/>
      <c r="F65" s="1"/>
      <c r="G65" s="2">
        <f t="shared" si="9"/>
        <v>1</v>
      </c>
      <c r="H65" s="9">
        <f t="shared" si="10"/>
        <v>4692</v>
      </c>
      <c r="I65" s="9">
        <f t="shared" si="11"/>
        <v>408</v>
      </c>
      <c r="J65" s="23">
        <v>5100</v>
      </c>
      <c r="L65" s="24"/>
    </row>
    <row r="66" spans="2:12" ht="15.95" customHeight="1" x14ac:dyDescent="0.25">
      <c r="B66" s="11" t="s">
        <v>10</v>
      </c>
      <c r="C66" s="1"/>
      <c r="D66" s="1">
        <v>1</v>
      </c>
      <c r="E66" s="1">
        <v>2</v>
      </c>
      <c r="F66" s="1">
        <v>2</v>
      </c>
      <c r="G66" s="2">
        <f t="shared" si="9"/>
        <v>5</v>
      </c>
      <c r="H66" s="9">
        <f t="shared" si="10"/>
        <v>12328</v>
      </c>
      <c r="I66" s="9">
        <f t="shared" si="11"/>
        <v>1072</v>
      </c>
      <c r="J66" s="23">
        <v>13400</v>
      </c>
      <c r="L66" s="24"/>
    </row>
    <row r="67" spans="2:12" ht="15.95" customHeight="1" x14ac:dyDescent="0.25">
      <c r="B67" s="11" t="s">
        <v>17</v>
      </c>
      <c r="C67" s="1"/>
      <c r="D67" s="1"/>
      <c r="E67" s="1"/>
      <c r="F67" s="1">
        <v>1</v>
      </c>
      <c r="G67" s="2">
        <f t="shared" si="9"/>
        <v>1</v>
      </c>
      <c r="H67" s="9">
        <f t="shared" si="10"/>
        <v>1104</v>
      </c>
      <c r="I67" s="9">
        <f t="shared" si="11"/>
        <v>96</v>
      </c>
      <c r="J67" s="23">
        <v>1200</v>
      </c>
      <c r="L67" s="24"/>
    </row>
    <row r="68" spans="2:12" hidden="1" x14ac:dyDescent="0.25">
      <c r="C68" s="6">
        <f t="shared" ref="C68:C82" si="12">J49/G49*C49</f>
        <v>2880</v>
      </c>
      <c r="D68" s="6">
        <f t="shared" ref="D68:D76" si="13">J49/G49*D49</f>
        <v>0</v>
      </c>
      <c r="E68" s="6">
        <f t="shared" ref="E68:E76" si="14">J49/G49*E49</f>
        <v>0</v>
      </c>
      <c r="F68" s="6">
        <f t="shared" ref="F68:F76" si="15">J49/G49*F49</f>
        <v>0</v>
      </c>
      <c r="G68" s="7"/>
    </row>
    <row r="69" spans="2:12" hidden="1" x14ac:dyDescent="0.25">
      <c r="C69" s="6">
        <f t="shared" si="12"/>
        <v>2760</v>
      </c>
      <c r="D69" s="6">
        <f t="shared" si="13"/>
        <v>0</v>
      </c>
      <c r="E69" s="6">
        <f t="shared" si="14"/>
        <v>0</v>
      </c>
      <c r="F69" s="6">
        <f t="shared" si="15"/>
        <v>0</v>
      </c>
      <c r="G69" s="7"/>
    </row>
    <row r="70" spans="2:12" hidden="1" x14ac:dyDescent="0.25">
      <c r="C70" s="6">
        <f t="shared" si="12"/>
        <v>14380</v>
      </c>
      <c r="D70" s="6">
        <f t="shared" si="13"/>
        <v>0</v>
      </c>
      <c r="E70" s="6">
        <f t="shared" si="14"/>
        <v>0</v>
      </c>
      <c r="F70" s="6">
        <f t="shared" si="15"/>
        <v>0</v>
      </c>
      <c r="G70" s="7"/>
    </row>
    <row r="71" spans="2:12" hidden="1" x14ac:dyDescent="0.25">
      <c r="C71" s="6">
        <f t="shared" si="12"/>
        <v>92800</v>
      </c>
      <c r="D71" s="6">
        <f t="shared" si="13"/>
        <v>0</v>
      </c>
      <c r="E71" s="6">
        <f t="shared" si="14"/>
        <v>0</v>
      </c>
      <c r="F71" s="6">
        <f t="shared" si="15"/>
        <v>0</v>
      </c>
      <c r="G71" s="7"/>
    </row>
    <row r="72" spans="2:12" hidden="1" x14ac:dyDescent="0.25">
      <c r="C72" s="6">
        <f t="shared" si="12"/>
        <v>6500</v>
      </c>
      <c r="D72" s="6">
        <f t="shared" si="13"/>
        <v>0</v>
      </c>
      <c r="E72" s="6">
        <f t="shared" si="14"/>
        <v>0</v>
      </c>
      <c r="F72" s="6">
        <f t="shared" si="15"/>
        <v>0</v>
      </c>
      <c r="G72" s="7"/>
    </row>
    <row r="73" spans="2:12" hidden="1" x14ac:dyDescent="0.25">
      <c r="C73" s="6">
        <f t="shared" si="12"/>
        <v>5180</v>
      </c>
      <c r="D73" s="6">
        <f t="shared" si="13"/>
        <v>0</v>
      </c>
      <c r="E73" s="6">
        <f t="shared" si="14"/>
        <v>0</v>
      </c>
      <c r="F73" s="6">
        <f t="shared" si="15"/>
        <v>0</v>
      </c>
      <c r="G73" s="7"/>
    </row>
    <row r="74" spans="2:12" hidden="1" x14ac:dyDescent="0.25">
      <c r="C74" s="6">
        <f t="shared" si="12"/>
        <v>2280</v>
      </c>
      <c r="D74" s="6">
        <f t="shared" si="13"/>
        <v>0</v>
      </c>
      <c r="E74" s="6">
        <f t="shared" si="14"/>
        <v>0</v>
      </c>
      <c r="F74" s="6">
        <f t="shared" si="15"/>
        <v>0</v>
      </c>
      <c r="G74" s="7"/>
    </row>
    <row r="75" spans="2:12" hidden="1" x14ac:dyDescent="0.25">
      <c r="C75" s="6">
        <f t="shared" si="12"/>
        <v>0</v>
      </c>
      <c r="D75" s="6">
        <f t="shared" si="13"/>
        <v>0</v>
      </c>
      <c r="E75" s="6">
        <f t="shared" si="14"/>
        <v>0</v>
      </c>
      <c r="F75" s="6">
        <f t="shared" si="15"/>
        <v>0</v>
      </c>
      <c r="G75" s="7"/>
    </row>
    <row r="76" spans="2:12" hidden="1" x14ac:dyDescent="0.25">
      <c r="C76" s="6">
        <f t="shared" si="12"/>
        <v>0</v>
      </c>
      <c r="D76" s="6">
        <f t="shared" si="13"/>
        <v>30800</v>
      </c>
      <c r="E76" s="6">
        <f t="shared" si="14"/>
        <v>92400</v>
      </c>
      <c r="F76" s="6">
        <f t="shared" si="15"/>
        <v>61600</v>
      </c>
      <c r="G76" s="7"/>
    </row>
    <row r="77" spans="2:12" hidden="1" x14ac:dyDescent="0.25">
      <c r="C77" s="6">
        <f t="shared" si="12"/>
        <v>0</v>
      </c>
      <c r="D77" s="6">
        <v>7720</v>
      </c>
      <c r="E77" s="6">
        <v>3360</v>
      </c>
      <c r="F77" s="6">
        <v>3360</v>
      </c>
      <c r="G77" s="7"/>
    </row>
    <row r="78" spans="2:12" hidden="1" x14ac:dyDescent="0.25">
      <c r="C78" s="6">
        <f t="shared" si="12"/>
        <v>0</v>
      </c>
      <c r="D78" s="6">
        <f>J59/G59*D59</f>
        <v>15220</v>
      </c>
      <c r="E78" s="6">
        <f>J59/G59*E59</f>
        <v>0</v>
      </c>
      <c r="F78" s="6">
        <f>J59/G59*F59</f>
        <v>0</v>
      </c>
      <c r="G78" s="7"/>
    </row>
    <row r="79" spans="2:12" hidden="1" x14ac:dyDescent="0.25">
      <c r="C79" s="6">
        <f t="shared" si="12"/>
        <v>0</v>
      </c>
      <c r="D79" s="6">
        <f>J60/G60*D60</f>
        <v>0</v>
      </c>
      <c r="E79" s="6">
        <v>15220</v>
      </c>
      <c r="F79" s="6">
        <v>11500</v>
      </c>
      <c r="G79" s="7"/>
    </row>
    <row r="80" spans="2:12" hidden="1" x14ac:dyDescent="0.25">
      <c r="C80" s="6">
        <f t="shared" si="12"/>
        <v>0</v>
      </c>
      <c r="D80" s="6">
        <f>J61/G61*D61</f>
        <v>18620</v>
      </c>
      <c r="E80" s="6">
        <f>J61/G61*E61</f>
        <v>0</v>
      </c>
      <c r="F80" s="6">
        <f>J61/G61*F61</f>
        <v>0</v>
      </c>
      <c r="G80" s="7"/>
    </row>
    <row r="81" spans="1:12" hidden="1" x14ac:dyDescent="0.25">
      <c r="C81" s="6">
        <f t="shared" si="12"/>
        <v>0</v>
      </c>
      <c r="D81" s="6">
        <f>J62/G62*D62</f>
        <v>8880</v>
      </c>
      <c r="E81" s="6">
        <f>J62/G62*E62</f>
        <v>0</v>
      </c>
      <c r="F81" s="6">
        <f>J62/G62*F62</f>
        <v>0</v>
      </c>
      <c r="G81" s="7"/>
    </row>
    <row r="82" spans="1:12" hidden="1" x14ac:dyDescent="0.25">
      <c r="C82" s="6">
        <f t="shared" si="12"/>
        <v>0</v>
      </c>
      <c r="D82" s="6">
        <f>J63/G63*D63</f>
        <v>0</v>
      </c>
      <c r="E82" s="6">
        <f>J63/G63*E63</f>
        <v>0</v>
      </c>
      <c r="F82" s="6">
        <f>J63/G63*F63</f>
        <v>8880</v>
      </c>
      <c r="G82" s="7"/>
    </row>
    <row r="83" spans="1:12" hidden="1" x14ac:dyDescent="0.25">
      <c r="C83" s="6">
        <v>4571</v>
      </c>
      <c r="D83" s="6">
        <v>4080</v>
      </c>
      <c r="E83" s="6">
        <v>4080</v>
      </c>
      <c r="F83" s="6">
        <v>4080</v>
      </c>
      <c r="G83" s="7"/>
    </row>
    <row r="84" spans="1:12" hidden="1" x14ac:dyDescent="0.25">
      <c r="C84" s="6">
        <f>J65/G65*C65</f>
        <v>0</v>
      </c>
      <c r="D84" s="6">
        <f>J65/G65*D65</f>
        <v>5100</v>
      </c>
      <c r="E84" s="6">
        <f>J65/G65*E65</f>
        <v>0</v>
      </c>
      <c r="F84" s="6">
        <f>J65/G65*F65</f>
        <v>0</v>
      </c>
      <c r="G84" s="7"/>
    </row>
    <row r="85" spans="1:12" hidden="1" x14ac:dyDescent="0.25">
      <c r="C85" s="6">
        <f>J66/G66*C66</f>
        <v>0</v>
      </c>
      <c r="D85" s="6">
        <f>J66/G66*D66</f>
        <v>2680</v>
      </c>
      <c r="E85" s="6">
        <f>J66/G66*E66</f>
        <v>5360</v>
      </c>
      <c r="F85" s="6">
        <f>J66/G66*F66</f>
        <v>5360</v>
      </c>
      <c r="G85" s="7"/>
    </row>
    <row r="86" spans="1:12" hidden="1" x14ac:dyDescent="0.25">
      <c r="C86" s="6">
        <f>J67/G67*C67</f>
        <v>0</v>
      </c>
      <c r="D86" s="6">
        <f>J67/G67*D67</f>
        <v>0</v>
      </c>
      <c r="E86" s="6">
        <f>J67/G67*E67</f>
        <v>0</v>
      </c>
      <c r="F86" s="6">
        <f>J67/G67*F67</f>
        <v>1200</v>
      </c>
      <c r="G86" s="7"/>
    </row>
    <row r="87" spans="1:12" x14ac:dyDescent="0.25">
      <c r="C87" s="6"/>
      <c r="D87" s="6"/>
      <c r="E87" s="6"/>
      <c r="F87" s="6"/>
      <c r="G87" s="7"/>
    </row>
    <row r="88" spans="1:12" x14ac:dyDescent="0.25">
      <c r="C88" s="2" t="s">
        <v>0</v>
      </c>
      <c r="D88" s="2" t="s">
        <v>23</v>
      </c>
      <c r="E88" s="2" t="s">
        <v>24</v>
      </c>
      <c r="F88" s="2" t="s">
        <v>25</v>
      </c>
      <c r="G88" s="2" t="s">
        <v>19</v>
      </c>
    </row>
    <row r="89" spans="1:12" ht="18.75" customHeight="1" x14ac:dyDescent="0.25">
      <c r="B89" s="12" t="s">
        <v>21</v>
      </c>
      <c r="C89" s="9">
        <f>C91*0.91</f>
        <v>119529.41</v>
      </c>
      <c r="D89" s="9">
        <f>D91*0.91</f>
        <v>84721</v>
      </c>
      <c r="E89" s="9">
        <f>E91*0.91</f>
        <v>109582.2</v>
      </c>
      <c r="F89" s="9">
        <f>F91*0.91</f>
        <v>87341.8</v>
      </c>
      <c r="G89" s="8">
        <f t="shared" ref="G89:G90" si="16">SUM(C89:F89)</f>
        <v>401174.41</v>
      </c>
    </row>
    <row r="90" spans="1:12" ht="18.75" customHeight="1" x14ac:dyDescent="0.25">
      <c r="B90" s="12" t="s">
        <v>22</v>
      </c>
      <c r="C90" s="9">
        <f>C91*0.09</f>
        <v>11821.59</v>
      </c>
      <c r="D90" s="9">
        <f>D91*0.09</f>
        <v>8379</v>
      </c>
      <c r="E90" s="9">
        <f>E91*0.09</f>
        <v>10837.8</v>
      </c>
      <c r="F90" s="9">
        <f>F91*0.09</f>
        <v>8638.1999999999989</v>
      </c>
      <c r="G90" s="8">
        <f t="shared" si="16"/>
        <v>39676.589999999997</v>
      </c>
    </row>
    <row r="91" spans="1:12" ht="18.75" customHeight="1" x14ac:dyDescent="0.25">
      <c r="B91" s="12" t="s">
        <v>29</v>
      </c>
      <c r="C91" s="9">
        <f>SUM(C68:C86)</f>
        <v>131351</v>
      </c>
      <c r="D91" s="9">
        <f>SUM(D68:D86)</f>
        <v>93100</v>
      </c>
      <c r="E91" s="9">
        <f>SUM(E68:E86)</f>
        <v>120420</v>
      </c>
      <c r="F91" s="9">
        <f>SUM(F68:F86)</f>
        <v>95980</v>
      </c>
      <c r="G91" s="8">
        <f>SUM(C91:F91)</f>
        <v>440851</v>
      </c>
    </row>
    <row r="92" spans="1:12" ht="15.75" thickBot="1" x14ac:dyDescent="0.3"/>
    <row r="93" spans="1:12" s="19" customFormat="1" ht="60" customHeight="1" thickBot="1" x14ac:dyDescent="0.3">
      <c r="A93" s="18"/>
      <c r="G93" s="20"/>
      <c r="H93" s="21"/>
    </row>
    <row r="94" spans="1:12" ht="15" customHeight="1" x14ac:dyDescent="0.25">
      <c r="L94" s="25"/>
    </row>
    <row r="95" spans="1:12" ht="31.5" customHeight="1" x14ac:dyDescent="0.35">
      <c r="B95" s="17" t="s">
        <v>34</v>
      </c>
      <c r="C95" s="2" t="s">
        <v>0</v>
      </c>
      <c r="D95" s="2" t="s">
        <v>23</v>
      </c>
      <c r="E95" s="2" t="s">
        <v>24</v>
      </c>
      <c r="F95" s="2" t="s">
        <v>25</v>
      </c>
      <c r="G95" s="2" t="s">
        <v>19</v>
      </c>
      <c r="L95" s="26" t="s">
        <v>35</v>
      </c>
    </row>
    <row r="96" spans="1:12" ht="30" customHeight="1" x14ac:dyDescent="0.25">
      <c r="B96" s="12" t="s">
        <v>21</v>
      </c>
      <c r="C96" s="9">
        <f>C98*0.9</f>
        <v>131234.4</v>
      </c>
      <c r="D96" s="9">
        <f t="shared" ref="D96:F96" si="17">D98*0.9</f>
        <v>165654.9</v>
      </c>
      <c r="E96" s="9">
        <f t="shared" si="17"/>
        <v>208460.7</v>
      </c>
      <c r="F96" s="9">
        <f t="shared" si="17"/>
        <v>166428</v>
      </c>
      <c r="G96" s="8">
        <f t="shared" ref="G96:G97" si="18">SUM(C96:F96)</f>
        <v>671778</v>
      </c>
      <c r="L96" s="27" t="s">
        <v>36</v>
      </c>
    </row>
    <row r="97" spans="2:12" x14ac:dyDescent="0.25">
      <c r="B97" s="12" t="s">
        <v>22</v>
      </c>
      <c r="C97" s="9">
        <f>C98*0.1</f>
        <v>14581.6</v>
      </c>
      <c r="D97" s="9">
        <f t="shared" ref="D97:F97" si="19">D98*0.1</f>
        <v>18406.100000000002</v>
      </c>
      <c r="E97" s="9">
        <f t="shared" si="19"/>
        <v>23162.300000000003</v>
      </c>
      <c r="F97" s="9">
        <f t="shared" si="19"/>
        <v>18492</v>
      </c>
      <c r="G97" s="8">
        <f t="shared" si="18"/>
        <v>74642</v>
      </c>
      <c r="L97" s="24"/>
    </row>
    <row r="98" spans="2:12" x14ac:dyDescent="0.25">
      <c r="B98" s="12" t="s">
        <v>29</v>
      </c>
      <c r="C98" s="9">
        <v>145816</v>
      </c>
      <c r="D98" s="9">
        <v>184061</v>
      </c>
      <c r="E98" s="9">
        <v>231623</v>
      </c>
      <c r="F98" s="9">
        <v>184920</v>
      </c>
      <c r="G98" s="8">
        <f>SUM(C98:F98)</f>
        <v>746420</v>
      </c>
    </row>
    <row r="100" spans="2:12" x14ac:dyDescent="0.25">
      <c r="L100" s="24"/>
    </row>
    <row r="101" spans="2:12" x14ac:dyDescent="0.25">
      <c r="L101" s="24"/>
    </row>
  </sheetData>
  <mergeCells count="2">
    <mergeCell ref="L2:L3"/>
    <mergeCell ref="L48:L49"/>
  </mergeCells>
  <phoneticPr fontId="3" type="noConversion"/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Plan1</vt:lpstr>
    </vt:vector>
  </TitlesOfParts>
  <Company>EPTC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Regina Vieira Honaiser</dc:creator>
  <cp:lastModifiedBy>Netbook</cp:lastModifiedBy>
  <dcterms:created xsi:type="dcterms:W3CDTF">2022-08-09T12:44:38Z</dcterms:created>
  <dcterms:modified xsi:type="dcterms:W3CDTF">2022-11-14T20:27:22Z</dcterms:modified>
</cp:coreProperties>
</file>