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"/>
    </mc:Choice>
  </mc:AlternateContent>
  <bookViews>
    <workbookView xWindow="-90" yWindow="90" windowWidth="11685" windowHeight="699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E28" i="1" l="1"/>
  <c r="K89" i="1"/>
  <c r="J88" i="1"/>
  <c r="K88" i="1" s="1"/>
  <c r="K87" i="1"/>
  <c r="K86" i="1"/>
  <c r="K85" i="1"/>
  <c r="K84" i="1"/>
  <c r="J83" i="1"/>
  <c r="K83" i="1" s="1"/>
  <c r="K82" i="1"/>
  <c r="K81" i="1"/>
  <c r="K80" i="1"/>
  <c r="K79" i="1"/>
  <c r="K66" i="1"/>
  <c r="J65" i="1"/>
  <c r="K65" i="1" s="1"/>
  <c r="K64" i="1"/>
  <c r="K63" i="1"/>
  <c r="K62" i="1"/>
  <c r="K61" i="1"/>
  <c r="J60" i="1"/>
  <c r="K60" i="1" s="1"/>
  <c r="K59" i="1"/>
  <c r="K58" i="1"/>
  <c r="K57" i="1"/>
  <c r="K56" i="1"/>
  <c r="E26" i="1"/>
  <c r="E27" i="1"/>
  <c r="D25" i="1"/>
  <c r="E25" i="1" s="1"/>
  <c r="E24" i="1"/>
  <c r="E23" i="1"/>
  <c r="E21" i="1"/>
  <c r="D22" i="1"/>
  <c r="E22" i="1" s="1"/>
  <c r="D15" i="1"/>
  <c r="E15" i="1" s="1"/>
  <c r="E13" i="1"/>
  <c r="E14" i="1"/>
  <c r="E16" i="1"/>
  <c r="E9" i="1"/>
  <c r="E11" i="1"/>
  <c r="E12" i="1"/>
  <c r="D10" i="1"/>
  <c r="E10" i="1" s="1"/>
  <c r="E7" i="1"/>
  <c r="E8" i="1"/>
  <c r="E5" i="1"/>
  <c r="D6" i="1"/>
  <c r="E6" i="1" s="1"/>
  <c r="D85" i="1"/>
  <c r="E85" i="1" s="1"/>
  <c r="D62" i="1"/>
  <c r="E62" i="1" s="1"/>
  <c r="D41" i="1"/>
  <c r="E41" i="1" s="1"/>
  <c r="K38" i="1"/>
  <c r="J44" i="1"/>
  <c r="K44" i="1" s="1"/>
  <c r="J39" i="1"/>
  <c r="K39" i="1" s="1"/>
  <c r="E92" i="1"/>
  <c r="D91" i="1"/>
  <c r="E91" i="1" s="1"/>
  <c r="E90" i="1"/>
  <c r="E89" i="1"/>
  <c r="E88" i="1"/>
  <c r="D87" i="1"/>
  <c r="E87" i="1" s="1"/>
  <c r="E86" i="1"/>
  <c r="E84" i="1"/>
  <c r="E83" i="1"/>
  <c r="E82" i="1"/>
  <c r="E81" i="1"/>
  <c r="D80" i="1"/>
  <c r="E80" i="1" s="1"/>
  <c r="E79" i="1"/>
  <c r="E69" i="1"/>
  <c r="D68" i="1"/>
  <c r="E68" i="1" s="1"/>
  <c r="E67" i="1"/>
  <c r="E66" i="1"/>
  <c r="E65" i="1"/>
  <c r="D64" i="1"/>
  <c r="E64" i="1" s="1"/>
  <c r="E63" i="1"/>
  <c r="E61" i="1"/>
  <c r="E60" i="1"/>
  <c r="E59" i="1"/>
  <c r="E58" i="1"/>
  <c r="D57" i="1"/>
  <c r="E57" i="1" s="1"/>
  <c r="E56" i="1"/>
  <c r="K35" i="1"/>
  <c r="K36" i="1"/>
  <c r="K37" i="1"/>
  <c r="K40" i="1"/>
  <c r="K41" i="1"/>
  <c r="K42" i="1"/>
  <c r="K43" i="1"/>
  <c r="K45" i="1"/>
  <c r="E35" i="1"/>
  <c r="E37" i="1"/>
  <c r="E38" i="1"/>
  <c r="E39" i="1"/>
  <c r="E40" i="1"/>
  <c r="E42" i="1"/>
  <c r="E44" i="1"/>
  <c r="E45" i="1"/>
  <c r="E46" i="1"/>
  <c r="E48" i="1"/>
  <c r="D47" i="1"/>
  <c r="E47" i="1" s="1"/>
  <c r="D43" i="1"/>
  <c r="E43" i="1" s="1"/>
  <c r="D36" i="1"/>
  <c r="E36" i="1" s="1"/>
  <c r="K52" i="1" l="1"/>
  <c r="H52" i="1"/>
  <c r="K67" i="1"/>
  <c r="K46" i="1"/>
  <c r="E29" i="1"/>
  <c r="K90" i="1"/>
  <c r="E17" i="1"/>
  <c r="E49" i="1"/>
  <c r="E93" i="1"/>
  <c r="E70" i="1"/>
  <c r="E73" i="1" l="1"/>
  <c r="E95" i="1"/>
  <c r="E32" i="1"/>
  <c r="E52" i="1"/>
  <c r="E100" i="1" l="1"/>
</calcChain>
</file>

<file path=xl/sharedStrings.xml><?xml version="1.0" encoding="utf-8"?>
<sst xmlns="http://schemas.openxmlformats.org/spreadsheetml/2006/main" count="65" uniqueCount="24">
  <si>
    <t>térreo</t>
  </si>
  <si>
    <t>1º pavimento</t>
  </si>
  <si>
    <t>sanitários</t>
  </si>
  <si>
    <t xml:space="preserve">largura </t>
  </si>
  <si>
    <t>altura</t>
  </si>
  <si>
    <t>portas/vãos</t>
  </si>
  <si>
    <t>Área</t>
  </si>
  <si>
    <t>2º pavimento</t>
  </si>
  <si>
    <t>3º pavimento</t>
  </si>
  <si>
    <t>copa epcd</t>
  </si>
  <si>
    <t xml:space="preserve">Total </t>
  </si>
  <si>
    <t>Total Placas RU</t>
  </si>
  <si>
    <t>sanitários públicos</t>
  </si>
  <si>
    <t>sanitários servidores</t>
  </si>
  <si>
    <t>Total térreo placa RU</t>
  </si>
  <si>
    <t>Total1 º pavimento  placa RU</t>
  </si>
  <si>
    <t>Total2 º pavimento  placa RU</t>
  </si>
  <si>
    <t>Total 3 º pavimento  placa RU</t>
  </si>
  <si>
    <t>dml</t>
  </si>
  <si>
    <t>c/vao</t>
  </si>
  <si>
    <t>s/vao</t>
  </si>
  <si>
    <t>revestimento PAREDE PORCELANATO</t>
  </si>
  <si>
    <t>PORCELANATO PAREDE</t>
  </si>
  <si>
    <t>Total GERAL  PORCELANATO PAREDE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</si>
</sst>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1" xfId="0" applyFill="1" applyBorder="1"/>
    <xf numFmtId="2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1" fillId="0" borderId="0" xfId="0" applyFont="1" applyFill="1" applyBorder="1"/>
    <xf numFmtId="0" fontId="1" fillId="4" borderId="0" xfId="0" applyFont="1" applyFill="1" applyBorder="1"/>
    <xf numFmtId="0" fontId="0" fillId="0" borderId="3" xfId="0" applyBorder="1"/>
    <xf numFmtId="0" fontId="0" fillId="4" borderId="1" xfId="0" applyFill="1" applyBorder="1"/>
    <xf numFmtId="0" fontId="0" fillId="4" borderId="0" xfId="0" applyFill="1" applyBorder="1"/>
    <xf numFmtId="2" fontId="0" fillId="2" borderId="3" xfId="0" applyNumberFormat="1" applyFill="1" applyBorder="1"/>
    <xf numFmtId="0" fontId="0" fillId="2" borderId="3" xfId="0" applyFill="1" applyBorder="1"/>
    <xf numFmtId="0" fontId="0" fillId="6" borderId="1" xfId="0" applyFill="1" applyBorder="1"/>
    <xf numFmtId="0" fontId="1" fillId="2" borderId="1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1" fillId="2" borderId="7" xfId="0" applyFont="1" applyFill="1" applyBorder="1"/>
    <xf numFmtId="0" fontId="0" fillId="0" borderId="0" xfId="0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5" borderId="8" xfId="0" applyFill="1" applyBorder="1"/>
    <xf numFmtId="0" fontId="0" fillId="5" borderId="9" xfId="0" applyFill="1" applyBorder="1"/>
    <xf numFmtId="2" fontId="0" fillId="2" borderId="13" xfId="0" applyNumberFormat="1" applyFill="1" applyBorder="1"/>
    <xf numFmtId="2" fontId="0" fillId="0" borderId="0" xfId="0" applyNumberFormat="1" applyFill="1" applyBorder="1"/>
    <xf numFmtId="0" fontId="0" fillId="6" borderId="8" xfId="0" applyFill="1" applyBorder="1"/>
    <xf numFmtId="0" fontId="0" fillId="6" borderId="9" xfId="0" applyFill="1" applyBorder="1"/>
    <xf numFmtId="2" fontId="0" fillId="6" borderId="10" xfId="0" applyNumberFormat="1" applyFill="1" applyBorder="1"/>
    <xf numFmtId="2" fontId="0" fillId="5" borderId="10" xfId="0" applyNumberFormat="1" applyFill="1" applyBorder="1"/>
    <xf numFmtId="0" fontId="1" fillId="0" borderId="11" xfId="0" applyFont="1" applyBorder="1"/>
    <xf numFmtId="0" fontId="0" fillId="0" borderId="12" xfId="0" applyBorder="1"/>
    <xf numFmtId="0" fontId="0" fillId="4" borderId="12" xfId="0" applyFill="1" applyBorder="1"/>
    <xf numFmtId="0" fontId="1" fillId="4" borderId="13" xfId="0" applyFont="1" applyFill="1" applyBorder="1"/>
    <xf numFmtId="0" fontId="1" fillId="0" borderId="14" xfId="0" applyFont="1" applyBorder="1"/>
    <xf numFmtId="0" fontId="0" fillId="0" borderId="15" xfId="0" applyBorder="1"/>
    <xf numFmtId="0" fontId="0" fillId="2" borderId="15" xfId="0" applyFill="1" applyBorder="1"/>
    <xf numFmtId="0" fontId="0" fillId="2" borderId="14" xfId="0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3" xfId="0" applyBorder="1"/>
    <xf numFmtId="0" fontId="1" fillId="0" borderId="14" xfId="0" applyFont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2" borderId="14" xfId="0" applyFont="1" applyFill="1" applyBorder="1"/>
    <xf numFmtId="0" fontId="1" fillId="0" borderId="21" xfId="0" applyFont="1" applyBorder="1" applyAlignment="1">
      <alignment horizontal="center" vertical="center" wrapText="1"/>
    </xf>
    <xf numFmtId="0" fontId="0" fillId="2" borderId="8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7" borderId="8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0" fontId="0" fillId="7" borderId="9" xfId="0" applyFill="1" applyBorder="1" applyAlignment="1">
      <alignment horizontal="right"/>
    </xf>
    <xf numFmtId="0" fontId="0" fillId="2" borderId="9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0" fillId="7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7" borderId="10" xfId="0" applyFill="1" applyBorder="1" applyAlignment="1">
      <alignment horizontal="left"/>
    </xf>
    <xf numFmtId="0" fontId="0" fillId="6" borderId="8" xfId="0" applyFill="1" applyBorder="1" applyAlignment="1">
      <alignment horizontal="right"/>
    </xf>
    <xf numFmtId="0" fontId="0" fillId="6" borderId="9" xfId="0" applyFill="1" applyBorder="1" applyAlignment="1">
      <alignment horizontal="left"/>
    </xf>
    <xf numFmtId="0" fontId="0" fillId="6" borderId="9" xfId="0" applyFill="1" applyBorder="1" applyAlignment="1">
      <alignment horizontal="right"/>
    </xf>
    <xf numFmtId="0" fontId="0" fillId="6" borderId="10" xfId="0" applyFill="1" applyBorder="1" applyAlignment="1">
      <alignment horizontal="left"/>
    </xf>
    <xf numFmtId="0" fontId="0" fillId="5" borderId="8" xfId="0" applyFill="1" applyBorder="1" applyAlignment="1">
      <alignment horizontal="right"/>
    </xf>
    <xf numFmtId="0" fontId="0" fillId="5" borderId="9" xfId="0" applyFill="1" applyBorder="1" applyAlignment="1">
      <alignment horizontal="left"/>
    </xf>
    <xf numFmtId="0" fontId="0" fillId="5" borderId="9" xfId="0" applyFill="1" applyBorder="1" applyAlignment="1">
      <alignment horizontal="right"/>
    </xf>
    <xf numFmtId="0" fontId="0" fillId="5" borderId="10" xfId="0" applyFill="1" applyBorder="1" applyAlignment="1">
      <alignment horizontal="left"/>
    </xf>
    <xf numFmtId="0" fontId="1" fillId="3" borderId="1" xfId="0" applyFont="1" applyFill="1" applyBorder="1"/>
    <xf numFmtId="0" fontId="1" fillId="0" borderId="16" xfId="0" applyFont="1" applyBorder="1" applyAlignment="1">
      <alignment horizontal="center" vertical="center" textRotation="90" wrapText="1"/>
    </xf>
    <xf numFmtId="0" fontId="0" fillId="8" borderId="0" xfId="0" applyFill="1"/>
    <xf numFmtId="2" fontId="0" fillId="8" borderId="0" xfId="0" applyNumberFormat="1" applyFill="1"/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2" borderId="11" xfId="0" applyFont="1" applyFill="1" applyBorder="1"/>
    <xf numFmtId="0" fontId="1" fillId="2" borderId="12" xfId="0" applyFont="1" applyFill="1" applyBorder="1"/>
    <xf numFmtId="2" fontId="1" fillId="2" borderId="1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abSelected="1" zoomScaleNormal="100" zoomScaleSheetLayoutView="95" workbookViewId="0">
      <selection activeCell="A101" sqref="A101"/>
    </sheetView>
  </sheetViews>
  <sheetFormatPr defaultRowHeight="15" x14ac:dyDescent="0.25"/>
  <cols>
    <col min="1" max="1" width="11.42578125" customWidth="1"/>
    <col min="4" max="4" width="11.42578125" bestFit="1" customWidth="1"/>
    <col min="5" max="5" width="9" bestFit="1" customWidth="1"/>
    <col min="7" max="7" width="9.85546875" bestFit="1" customWidth="1"/>
    <col min="10" max="10" width="11.42578125" bestFit="1" customWidth="1"/>
  </cols>
  <sheetData>
    <row r="1" spans="1:11" x14ac:dyDescent="0.25">
      <c r="A1" t="s">
        <v>21</v>
      </c>
    </row>
    <row r="2" spans="1:11" ht="15.75" customHeight="1" thickBot="1" x14ac:dyDescent="0.3"/>
    <row r="3" spans="1:11" x14ac:dyDescent="0.25">
      <c r="A3" s="31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42"/>
    </row>
    <row r="4" spans="1:11" ht="45" customHeight="1" x14ac:dyDescent="0.25">
      <c r="A4" s="43" t="s">
        <v>12</v>
      </c>
      <c r="B4" s="1" t="s">
        <v>3</v>
      </c>
      <c r="C4" s="1" t="s">
        <v>4</v>
      </c>
      <c r="D4" s="1" t="s">
        <v>5</v>
      </c>
      <c r="E4" s="1" t="s">
        <v>6</v>
      </c>
      <c r="F4" s="19"/>
      <c r="G4" s="43"/>
      <c r="H4" s="1"/>
      <c r="I4" s="1"/>
      <c r="J4" s="1"/>
      <c r="K4" s="1"/>
    </row>
    <row r="5" spans="1:11" ht="15" customHeight="1" x14ac:dyDescent="0.25">
      <c r="A5" s="77" t="s">
        <v>22</v>
      </c>
      <c r="B5" s="5">
        <v>2.59</v>
      </c>
      <c r="C5" s="5">
        <v>2.2999999999999998</v>
      </c>
      <c r="D5" s="1"/>
      <c r="E5" s="1">
        <f t="shared" ref="E5:E28" si="0">(B5*C5)-D5</f>
        <v>5.956999999999999</v>
      </c>
      <c r="F5" s="19"/>
      <c r="G5" s="72"/>
      <c r="H5" s="10"/>
      <c r="I5" s="10"/>
      <c r="J5" s="1"/>
      <c r="K5" s="1"/>
    </row>
    <row r="6" spans="1:11" x14ac:dyDescent="0.25">
      <c r="A6" s="77"/>
      <c r="B6" s="5">
        <v>1.54</v>
      </c>
      <c r="C6" s="5">
        <v>2.2999999999999998</v>
      </c>
      <c r="D6" s="1">
        <f>1*2.15</f>
        <v>2.15</v>
      </c>
      <c r="E6" s="1">
        <f t="shared" si="0"/>
        <v>1.3919999999999999</v>
      </c>
      <c r="F6" s="19"/>
      <c r="G6" s="72"/>
      <c r="H6" s="10"/>
      <c r="I6" s="10"/>
      <c r="J6" s="1"/>
      <c r="K6" s="1"/>
    </row>
    <row r="7" spans="1:11" x14ac:dyDescent="0.25">
      <c r="A7" s="77"/>
      <c r="B7" s="5">
        <v>2.59</v>
      </c>
      <c r="C7" s="5">
        <v>2.2999999999999998</v>
      </c>
      <c r="D7" s="1"/>
      <c r="E7" s="1">
        <f t="shared" si="0"/>
        <v>5.956999999999999</v>
      </c>
      <c r="F7" s="19"/>
      <c r="G7" s="72"/>
      <c r="H7" s="10"/>
      <c r="I7" s="10"/>
      <c r="J7" s="1"/>
      <c r="K7" s="1"/>
    </row>
    <row r="8" spans="1:11" x14ac:dyDescent="0.25">
      <c r="A8" s="77"/>
      <c r="B8" s="5">
        <v>1.54</v>
      </c>
      <c r="C8" s="5">
        <v>2.2999999999999998</v>
      </c>
      <c r="D8" s="1"/>
      <c r="E8" s="1">
        <f t="shared" si="0"/>
        <v>3.5419999999999998</v>
      </c>
      <c r="F8" s="19"/>
      <c r="G8" s="72"/>
      <c r="H8" s="10"/>
      <c r="I8" s="10"/>
      <c r="J8" s="1"/>
      <c r="K8" s="1"/>
    </row>
    <row r="9" spans="1:11" x14ac:dyDescent="0.25">
      <c r="A9" s="77"/>
      <c r="B9" s="5">
        <v>2.94</v>
      </c>
      <c r="C9" s="5">
        <v>2.2999999999999998</v>
      </c>
      <c r="D9" s="1"/>
      <c r="E9" s="1">
        <f t="shared" si="0"/>
        <v>6.7619999999999996</v>
      </c>
      <c r="F9" s="19"/>
      <c r="G9" s="72"/>
      <c r="H9" s="10"/>
      <c r="I9" s="10"/>
      <c r="J9" s="1"/>
      <c r="K9" s="1"/>
    </row>
    <row r="10" spans="1:11" x14ac:dyDescent="0.25">
      <c r="A10" s="77"/>
      <c r="B10" s="5">
        <v>2.1</v>
      </c>
      <c r="C10" s="5">
        <v>2.2999999999999998</v>
      </c>
      <c r="D10" s="1">
        <f>1*2.15</f>
        <v>2.15</v>
      </c>
      <c r="E10" s="1">
        <f t="shared" si="0"/>
        <v>2.68</v>
      </c>
      <c r="F10" s="19"/>
      <c r="G10" s="72"/>
      <c r="H10" s="10"/>
      <c r="I10" s="10"/>
      <c r="J10" s="1"/>
      <c r="K10" s="1"/>
    </row>
    <row r="11" spans="1:11" x14ac:dyDescent="0.25">
      <c r="A11" s="77"/>
      <c r="B11" s="5">
        <v>2.94</v>
      </c>
      <c r="C11" s="5">
        <v>2.2999999999999998</v>
      </c>
      <c r="D11" s="1"/>
      <c r="E11" s="1">
        <f t="shared" si="0"/>
        <v>6.7619999999999996</v>
      </c>
      <c r="F11" s="19"/>
      <c r="G11" s="72"/>
      <c r="H11" s="10"/>
      <c r="I11" s="10"/>
      <c r="J11" s="1"/>
      <c r="K11" s="1"/>
    </row>
    <row r="12" spans="1:11" x14ac:dyDescent="0.25">
      <c r="A12" s="77"/>
      <c r="B12" s="5">
        <v>2.1</v>
      </c>
      <c r="C12" s="5">
        <v>2.2999999999999998</v>
      </c>
      <c r="D12" s="1"/>
      <c r="E12" s="1">
        <f t="shared" si="0"/>
        <v>4.83</v>
      </c>
      <c r="F12" s="19"/>
      <c r="G12" s="72"/>
      <c r="H12" s="10"/>
      <c r="I12" s="10"/>
      <c r="J12" s="1"/>
      <c r="K12" s="1"/>
    </row>
    <row r="13" spans="1:11" x14ac:dyDescent="0.25">
      <c r="A13" s="77"/>
      <c r="B13" s="5">
        <v>2.94</v>
      </c>
      <c r="C13" s="5">
        <v>2.2999999999999998</v>
      </c>
      <c r="D13" s="1"/>
      <c r="E13" s="1">
        <f t="shared" si="0"/>
        <v>6.7619999999999996</v>
      </c>
      <c r="F13" s="19"/>
      <c r="G13" s="72"/>
      <c r="H13" s="10"/>
      <c r="I13" s="10"/>
      <c r="J13" s="1"/>
      <c r="K13" s="1"/>
    </row>
    <row r="14" spans="1:11" ht="42.75" customHeight="1" x14ac:dyDescent="0.25">
      <c r="A14" s="77"/>
      <c r="B14" s="5">
        <v>0.76</v>
      </c>
      <c r="C14" s="5">
        <v>2.2999999999999998</v>
      </c>
      <c r="D14" s="1"/>
      <c r="E14" s="1">
        <f t="shared" si="0"/>
        <v>1.7479999999999998</v>
      </c>
      <c r="F14" s="19"/>
      <c r="G14" s="68"/>
      <c r="H14" s="6"/>
      <c r="I14" s="6"/>
      <c r="J14" s="6"/>
      <c r="K14" s="68"/>
    </row>
    <row r="15" spans="1:11" ht="42.75" customHeight="1" x14ac:dyDescent="0.25">
      <c r="A15" s="77"/>
      <c r="B15" s="5">
        <v>0.9</v>
      </c>
      <c r="C15" s="5">
        <v>2.2999999999999998</v>
      </c>
      <c r="D15" s="1">
        <f>0.8*2.15</f>
        <v>1.72</v>
      </c>
      <c r="E15" s="1">
        <f t="shared" si="0"/>
        <v>0.34999999999999987</v>
      </c>
      <c r="F15" s="19"/>
      <c r="G15" s="73"/>
      <c r="H15" s="1"/>
      <c r="I15" s="1"/>
      <c r="J15" s="1"/>
      <c r="K15" s="2"/>
    </row>
    <row r="16" spans="1:11" x14ac:dyDescent="0.25">
      <c r="A16" s="77"/>
      <c r="B16" s="5">
        <v>1.94</v>
      </c>
      <c r="C16" s="5">
        <v>2.2999999999999998</v>
      </c>
      <c r="D16" s="1"/>
      <c r="E16" s="1">
        <f t="shared" si="0"/>
        <v>4.4619999999999997</v>
      </c>
      <c r="F16" s="19"/>
      <c r="G16" s="81"/>
      <c r="H16" s="1"/>
      <c r="I16" s="1"/>
      <c r="J16" s="1"/>
      <c r="K16" s="2"/>
    </row>
    <row r="17" spans="1:11" ht="15" customHeight="1" x14ac:dyDescent="0.25">
      <c r="A17" s="44" t="s">
        <v>10</v>
      </c>
      <c r="B17" s="5"/>
      <c r="C17" s="5"/>
      <c r="D17" s="5"/>
      <c r="E17" s="15">
        <f>SUM(E5:E16)</f>
        <v>51.203999999999994</v>
      </c>
      <c r="F17" s="19"/>
      <c r="G17" s="81"/>
      <c r="H17" s="1"/>
      <c r="I17" s="1"/>
      <c r="J17" s="1"/>
      <c r="K17" s="2"/>
    </row>
    <row r="18" spans="1:11" x14ac:dyDescent="0.25">
      <c r="A18" s="45"/>
      <c r="B18" s="19"/>
      <c r="C18" s="19"/>
      <c r="D18" s="19"/>
      <c r="E18" s="7"/>
      <c r="F18" s="19"/>
      <c r="G18" s="19"/>
      <c r="H18" s="19"/>
      <c r="I18" s="19"/>
      <c r="J18" s="19"/>
      <c r="K18" s="19"/>
    </row>
    <row r="19" spans="1:11" x14ac:dyDescent="0.25">
      <c r="A19" s="45"/>
      <c r="B19" s="19"/>
      <c r="C19" s="19"/>
      <c r="D19" s="19"/>
      <c r="E19" s="7"/>
      <c r="F19" s="19"/>
      <c r="G19" s="19"/>
      <c r="H19" s="19"/>
      <c r="I19" s="19"/>
      <c r="J19" s="19"/>
      <c r="K19" s="19"/>
    </row>
    <row r="20" spans="1:11" ht="30" x14ac:dyDescent="0.25">
      <c r="A20" s="43" t="s">
        <v>13</v>
      </c>
      <c r="B20" s="14"/>
      <c r="C20" s="14"/>
      <c r="D20" s="14"/>
      <c r="E20" s="14"/>
      <c r="F20" s="19"/>
      <c r="G20" s="19"/>
      <c r="H20" s="19"/>
      <c r="I20" s="19"/>
      <c r="J20" s="19"/>
      <c r="K20" s="19"/>
    </row>
    <row r="21" spans="1:11" x14ac:dyDescent="0.25">
      <c r="A21" s="78" t="s">
        <v>22</v>
      </c>
      <c r="B21" s="5">
        <v>2.31</v>
      </c>
      <c r="C21" s="5">
        <v>2.2999999999999998</v>
      </c>
      <c r="D21" s="1"/>
      <c r="E21" s="3">
        <f t="shared" si="0"/>
        <v>5.3129999999999997</v>
      </c>
      <c r="F21" s="19"/>
      <c r="G21" s="19"/>
      <c r="H21" s="19"/>
      <c r="I21" s="19"/>
      <c r="J21" s="19"/>
      <c r="K21" s="19"/>
    </row>
    <row r="22" spans="1:11" x14ac:dyDescent="0.25">
      <c r="A22" s="79"/>
      <c r="B22" s="5">
        <v>2.68</v>
      </c>
      <c r="C22" s="5">
        <v>2.2999999999999998</v>
      </c>
      <c r="D22" s="1">
        <f>0.8*2.15</f>
        <v>1.72</v>
      </c>
      <c r="E22" s="3">
        <f t="shared" si="0"/>
        <v>4.444</v>
      </c>
      <c r="F22" s="19"/>
      <c r="G22" s="19"/>
      <c r="H22" s="19"/>
      <c r="I22" s="19"/>
      <c r="J22" s="19"/>
      <c r="K22" s="40"/>
    </row>
    <row r="23" spans="1:11" x14ac:dyDescent="0.25">
      <c r="A23" s="79"/>
      <c r="B23" s="5">
        <v>2.41</v>
      </c>
      <c r="C23" s="5">
        <v>2.2999999999999998</v>
      </c>
      <c r="D23" s="1"/>
      <c r="E23" s="3">
        <f t="shared" si="0"/>
        <v>5.5430000000000001</v>
      </c>
      <c r="F23" s="19"/>
      <c r="G23" s="19"/>
      <c r="H23" s="19"/>
      <c r="I23" s="19"/>
      <c r="J23" s="19"/>
      <c r="K23" s="40"/>
    </row>
    <row r="24" spans="1:11" x14ac:dyDescent="0.25">
      <c r="A24" s="79"/>
      <c r="B24" s="5">
        <v>0.52</v>
      </c>
      <c r="C24" s="5">
        <v>2.2999999999999998</v>
      </c>
      <c r="D24" s="1"/>
      <c r="E24" s="3">
        <f t="shared" si="0"/>
        <v>1.196</v>
      </c>
      <c r="F24" s="19"/>
      <c r="G24" s="19"/>
      <c r="H24" s="19"/>
      <c r="I24" s="19"/>
      <c r="J24" s="19"/>
      <c r="K24" s="40"/>
    </row>
    <row r="25" spans="1:11" x14ac:dyDescent="0.25">
      <c r="A25" s="79"/>
      <c r="B25" s="5">
        <v>1.08</v>
      </c>
      <c r="C25" s="5">
        <v>2.2999999999999998</v>
      </c>
      <c r="D25" s="1">
        <f>0.8*2.15</f>
        <v>1.72</v>
      </c>
      <c r="E25" s="1">
        <f t="shared" si="0"/>
        <v>0.76400000000000001</v>
      </c>
      <c r="F25" s="19"/>
      <c r="G25" s="19"/>
      <c r="H25" s="19"/>
      <c r="I25" s="19"/>
      <c r="J25" s="19"/>
      <c r="K25" s="40"/>
    </row>
    <row r="26" spans="1:11" x14ac:dyDescent="0.25">
      <c r="A26" s="79"/>
      <c r="B26" s="5">
        <v>2.2200000000000002</v>
      </c>
      <c r="C26" s="5">
        <v>2.2999999999999998</v>
      </c>
      <c r="D26" s="1"/>
      <c r="E26" s="1">
        <f t="shared" si="0"/>
        <v>5.1059999999999999</v>
      </c>
      <c r="F26" s="19"/>
      <c r="G26" s="19"/>
      <c r="H26" s="19"/>
      <c r="I26" s="19"/>
      <c r="J26" s="19"/>
      <c r="K26" s="40"/>
    </row>
    <row r="27" spans="1:11" x14ac:dyDescent="0.25">
      <c r="A27" s="80"/>
      <c r="B27" s="5">
        <v>1.53</v>
      </c>
      <c r="C27" s="5">
        <v>2.2999999999999998</v>
      </c>
      <c r="D27" s="1"/>
      <c r="E27" s="1">
        <f t="shared" si="0"/>
        <v>3.5189999999999997</v>
      </c>
      <c r="F27" s="19"/>
      <c r="G27" s="19"/>
      <c r="H27" s="19"/>
      <c r="I27" s="19"/>
      <c r="J27" s="19"/>
      <c r="K27" s="40"/>
    </row>
    <row r="28" spans="1:11" x14ac:dyDescent="0.25">
      <c r="A28" s="47" t="s">
        <v>18</v>
      </c>
      <c r="B28" s="5">
        <v>2.79</v>
      </c>
      <c r="C28" s="5">
        <v>2.2999999999999998</v>
      </c>
      <c r="D28" s="1"/>
      <c r="E28" s="1">
        <f t="shared" si="0"/>
        <v>6.4169999999999998</v>
      </c>
      <c r="F28" s="19"/>
      <c r="G28" s="19"/>
      <c r="H28" s="19"/>
      <c r="I28" s="19"/>
      <c r="J28" s="19"/>
      <c r="K28" s="40"/>
    </row>
    <row r="29" spans="1:11" x14ac:dyDescent="0.25">
      <c r="A29" s="46" t="s">
        <v>10</v>
      </c>
      <c r="B29" s="16"/>
      <c r="C29" s="17"/>
      <c r="D29" s="17"/>
      <c r="E29" s="18">
        <f>SUM(E21:E28)</f>
        <v>32.302</v>
      </c>
      <c r="F29" s="19"/>
      <c r="G29" s="19"/>
      <c r="H29" s="19"/>
      <c r="I29" s="19"/>
      <c r="J29" s="19"/>
      <c r="K29" s="40"/>
    </row>
    <row r="30" spans="1:11" x14ac:dyDescent="0.25">
      <c r="A30" s="69"/>
      <c r="B30" s="10"/>
      <c r="C30" s="10"/>
      <c r="D30" s="1"/>
      <c r="E30" s="1"/>
      <c r="F30" s="19"/>
      <c r="G30" s="19"/>
      <c r="H30" s="19"/>
      <c r="I30" s="19"/>
      <c r="J30" s="19"/>
      <c r="K30" s="40"/>
    </row>
    <row r="31" spans="1:11" ht="15.75" thickBot="1" x14ac:dyDescent="0.3">
      <c r="A31" s="39"/>
      <c r="B31" s="19"/>
      <c r="C31" s="19"/>
      <c r="D31" s="19"/>
      <c r="E31" s="19"/>
      <c r="F31" s="19"/>
      <c r="G31" s="19"/>
      <c r="H31" s="19"/>
      <c r="I31" s="19"/>
      <c r="J31" s="19"/>
      <c r="K31" s="40"/>
    </row>
    <row r="32" spans="1:11" ht="15.75" thickBot="1" x14ac:dyDescent="0.3">
      <c r="A32" s="20" t="s">
        <v>14</v>
      </c>
      <c r="B32" s="21"/>
      <c r="C32" s="21"/>
      <c r="D32" s="21"/>
      <c r="E32" s="22">
        <f>E17+E29</f>
        <v>83.506</v>
      </c>
      <c r="F32" s="19"/>
      <c r="G32" s="48"/>
      <c r="H32" s="54"/>
      <c r="I32" s="54"/>
      <c r="J32" s="51"/>
      <c r="K32" s="57"/>
    </row>
    <row r="33" spans="1:11" x14ac:dyDescent="0.25">
      <c r="A33" s="31" t="s">
        <v>1</v>
      </c>
      <c r="B33" s="32"/>
      <c r="C33" s="32"/>
      <c r="D33" s="32"/>
      <c r="E33" s="32"/>
      <c r="F33" s="32"/>
      <c r="G33" s="32"/>
      <c r="H33" s="32"/>
      <c r="I33" s="32"/>
      <c r="J33" s="32"/>
      <c r="K33" s="42"/>
    </row>
    <row r="34" spans="1:11" ht="15" customHeight="1" x14ac:dyDescent="0.25">
      <c r="A34" s="35" t="s">
        <v>2</v>
      </c>
      <c r="B34" s="1" t="s">
        <v>3</v>
      </c>
      <c r="C34" s="1" t="s">
        <v>4</v>
      </c>
      <c r="D34" s="1" t="s">
        <v>5</v>
      </c>
      <c r="E34" s="1" t="s">
        <v>6</v>
      </c>
      <c r="F34" s="19"/>
      <c r="G34" s="1" t="s">
        <v>9</v>
      </c>
      <c r="H34" s="1" t="s">
        <v>3</v>
      </c>
      <c r="I34" s="1" t="s">
        <v>4</v>
      </c>
      <c r="J34" s="1" t="s">
        <v>5</v>
      </c>
      <c r="K34" s="36" t="s">
        <v>6</v>
      </c>
    </row>
    <row r="35" spans="1:11" ht="15" customHeight="1" x14ac:dyDescent="0.25">
      <c r="A35" s="78" t="s">
        <v>22</v>
      </c>
      <c r="B35" s="4">
        <v>3.12</v>
      </c>
      <c r="C35" s="5">
        <v>2.2999999999999998</v>
      </c>
      <c r="D35" s="1"/>
      <c r="E35" s="1">
        <f t="shared" ref="E35:E48" si="1">(B35*C35)-D35</f>
        <v>7.1759999999999993</v>
      </c>
      <c r="F35" s="19"/>
      <c r="G35" s="72" t="s">
        <v>22</v>
      </c>
      <c r="H35" s="5">
        <v>0.93</v>
      </c>
      <c r="I35" s="5">
        <v>2.2999999999999998</v>
      </c>
      <c r="J35" s="1"/>
      <c r="K35" s="36">
        <f t="shared" ref="K35:K45" si="2">(H35*I35)-J35</f>
        <v>2.1389999999999998</v>
      </c>
    </row>
    <row r="36" spans="1:11" x14ac:dyDescent="0.25">
      <c r="A36" s="79"/>
      <c r="B36" s="4">
        <v>2.4300000000000002</v>
      </c>
      <c r="C36" s="5">
        <v>2.2999999999999998</v>
      </c>
      <c r="D36" s="1">
        <f>0.8*2.15</f>
        <v>1.72</v>
      </c>
      <c r="E36" s="1">
        <f t="shared" si="1"/>
        <v>3.8689999999999998</v>
      </c>
      <c r="F36" s="19"/>
      <c r="G36" s="72"/>
      <c r="H36" s="5">
        <v>6.13</v>
      </c>
      <c r="I36" s="5">
        <v>2.2999999999999998</v>
      </c>
      <c r="J36" s="1"/>
      <c r="K36" s="36">
        <f t="shared" si="2"/>
        <v>14.098999999999998</v>
      </c>
    </row>
    <row r="37" spans="1:11" x14ac:dyDescent="0.25">
      <c r="A37" s="79"/>
      <c r="B37" s="4">
        <v>2.73</v>
      </c>
      <c r="C37" s="5">
        <v>2.2999999999999998</v>
      </c>
      <c r="D37" s="1"/>
      <c r="E37" s="1">
        <f t="shared" si="1"/>
        <v>6.2789999999999999</v>
      </c>
      <c r="F37" s="19"/>
      <c r="G37" s="72"/>
      <c r="H37" s="5">
        <v>0.93</v>
      </c>
      <c r="I37" s="5">
        <v>2.2999999999999998</v>
      </c>
      <c r="J37" s="1"/>
      <c r="K37" s="36">
        <f t="shared" si="2"/>
        <v>2.1389999999999998</v>
      </c>
    </row>
    <row r="38" spans="1:11" x14ac:dyDescent="0.25">
      <c r="A38" s="79"/>
      <c r="B38" s="4">
        <v>0.28999999999999998</v>
      </c>
      <c r="C38" s="5">
        <v>2.2999999999999998</v>
      </c>
      <c r="D38" s="1"/>
      <c r="E38" s="1">
        <f t="shared" si="1"/>
        <v>0.66699999999999993</v>
      </c>
      <c r="F38" s="19"/>
      <c r="G38" s="72"/>
      <c r="H38" s="5">
        <v>2.73</v>
      </c>
      <c r="I38" s="5">
        <v>2.2999999999999998</v>
      </c>
      <c r="J38" s="1"/>
      <c r="K38" s="36">
        <f t="shared" si="2"/>
        <v>6.2789999999999999</v>
      </c>
    </row>
    <row r="39" spans="1:11" x14ac:dyDescent="0.25">
      <c r="A39" s="79"/>
      <c r="B39" s="4">
        <v>0.4</v>
      </c>
      <c r="C39" s="5">
        <v>2.2999999999999998</v>
      </c>
      <c r="D39" s="1"/>
      <c r="E39" s="1">
        <f t="shared" si="1"/>
        <v>0.91999999999999993</v>
      </c>
      <c r="F39" s="19"/>
      <c r="G39" s="72"/>
      <c r="H39" s="5">
        <v>1.7</v>
      </c>
      <c r="I39" s="5">
        <v>2.2999999999999998</v>
      </c>
      <c r="J39" s="1">
        <f>1*2.15</f>
        <v>2.15</v>
      </c>
      <c r="K39" s="36">
        <f t="shared" si="2"/>
        <v>1.7599999999999998</v>
      </c>
    </row>
    <row r="40" spans="1:11" x14ac:dyDescent="0.25">
      <c r="A40" s="79"/>
      <c r="B40" s="4">
        <v>2.73</v>
      </c>
      <c r="C40" s="5">
        <v>2.2999999999999998</v>
      </c>
      <c r="D40" s="1"/>
      <c r="E40" s="1">
        <f>(B40*C40)-D40</f>
        <v>6.2789999999999999</v>
      </c>
      <c r="F40" s="19"/>
      <c r="G40" s="72"/>
      <c r="H40" s="5">
        <v>2.73</v>
      </c>
      <c r="I40" s="5">
        <v>2.2999999999999998</v>
      </c>
      <c r="J40" s="1"/>
      <c r="K40" s="36">
        <f t="shared" si="2"/>
        <v>6.2789999999999999</v>
      </c>
    </row>
    <row r="41" spans="1:11" x14ac:dyDescent="0.25">
      <c r="A41" s="79"/>
      <c r="B41" s="4">
        <v>1</v>
      </c>
      <c r="C41" s="5">
        <v>2.2999999999999998</v>
      </c>
      <c r="D41" s="1">
        <f>1*0.6</f>
        <v>0.6</v>
      </c>
      <c r="E41" s="1">
        <f>(B41*C41)-D41</f>
        <v>1.6999999999999997</v>
      </c>
      <c r="F41" s="19"/>
      <c r="G41" s="72"/>
      <c r="H41" s="5">
        <v>1.7</v>
      </c>
      <c r="I41" s="5">
        <v>2.2999999999999998</v>
      </c>
      <c r="J41" s="1"/>
      <c r="K41" s="36">
        <f t="shared" si="2"/>
        <v>3.9099999999999997</v>
      </c>
    </row>
    <row r="42" spans="1:11" x14ac:dyDescent="0.25">
      <c r="A42" s="79"/>
      <c r="B42" s="4">
        <v>2.73</v>
      </c>
      <c r="C42" s="5">
        <v>2.2999999999999998</v>
      </c>
      <c r="D42" s="1"/>
      <c r="E42" s="1">
        <f t="shared" si="1"/>
        <v>6.2789999999999999</v>
      </c>
      <c r="F42" s="19"/>
      <c r="G42" s="72"/>
      <c r="H42" s="5">
        <v>1.7</v>
      </c>
      <c r="I42" s="5">
        <v>2.2999999999999998</v>
      </c>
      <c r="J42" s="1"/>
      <c r="K42" s="36">
        <f t="shared" si="2"/>
        <v>3.9099999999999997</v>
      </c>
    </row>
    <row r="43" spans="1:11" x14ac:dyDescent="0.25">
      <c r="A43" s="79"/>
      <c r="B43" s="4">
        <v>1</v>
      </c>
      <c r="C43" s="5">
        <v>2.2999999999999998</v>
      </c>
      <c r="D43" s="1">
        <f>0.8*2.15</f>
        <v>1.72</v>
      </c>
      <c r="E43" s="1">
        <f t="shared" si="1"/>
        <v>0.57999999999999985</v>
      </c>
      <c r="F43" s="19"/>
      <c r="G43" s="72"/>
      <c r="H43" s="5">
        <v>2.73</v>
      </c>
      <c r="I43" s="5">
        <v>2.2999999999999998</v>
      </c>
      <c r="J43" s="1"/>
      <c r="K43" s="36">
        <f t="shared" si="2"/>
        <v>6.2789999999999999</v>
      </c>
    </row>
    <row r="44" spans="1:11" ht="15" customHeight="1" x14ac:dyDescent="0.25">
      <c r="A44" s="79"/>
      <c r="B44" s="4">
        <v>2.73</v>
      </c>
      <c r="C44" s="5">
        <v>2.2999999999999998</v>
      </c>
      <c r="D44" s="1"/>
      <c r="E44" s="1">
        <f t="shared" si="1"/>
        <v>6.2789999999999999</v>
      </c>
      <c r="F44" s="19"/>
      <c r="G44" s="72"/>
      <c r="H44" s="5">
        <v>1.7</v>
      </c>
      <c r="I44" s="5">
        <v>2.2999999999999998</v>
      </c>
      <c r="J44" s="1">
        <f>1*2.15</f>
        <v>2.15</v>
      </c>
      <c r="K44" s="36">
        <f t="shared" si="2"/>
        <v>1.7599999999999998</v>
      </c>
    </row>
    <row r="45" spans="1:11" x14ac:dyDescent="0.25">
      <c r="A45" s="79"/>
      <c r="B45" s="4">
        <v>0.28999999999999998</v>
      </c>
      <c r="C45" s="5">
        <v>2.2999999999999998</v>
      </c>
      <c r="D45" s="1"/>
      <c r="E45" s="1">
        <f t="shared" si="1"/>
        <v>0.66699999999999993</v>
      </c>
      <c r="F45" s="19"/>
      <c r="G45" s="73"/>
      <c r="H45" s="5">
        <v>2.73</v>
      </c>
      <c r="I45" s="5">
        <v>2.2999999999999998</v>
      </c>
      <c r="J45" s="1"/>
      <c r="K45" s="36">
        <f t="shared" si="2"/>
        <v>6.2789999999999999</v>
      </c>
    </row>
    <row r="46" spans="1:11" x14ac:dyDescent="0.25">
      <c r="A46" s="79"/>
      <c r="B46" s="4">
        <v>0.4</v>
      </c>
      <c r="C46" s="5">
        <v>2.2999999999999998</v>
      </c>
      <c r="D46" s="1"/>
      <c r="E46" s="1">
        <f t="shared" si="1"/>
        <v>0.91999999999999993</v>
      </c>
      <c r="F46" s="19"/>
      <c r="G46" s="5" t="s">
        <v>11</v>
      </c>
      <c r="H46" s="5"/>
      <c r="I46" s="5"/>
      <c r="J46" s="5"/>
      <c r="K46" s="37">
        <f>SUM(K35:K45)</f>
        <v>54.832999999999984</v>
      </c>
    </row>
    <row r="47" spans="1:11" ht="15" customHeight="1" x14ac:dyDescent="0.25">
      <c r="A47" s="79"/>
      <c r="B47" s="4">
        <v>2.4300000000000002</v>
      </c>
      <c r="C47" s="5">
        <v>2.2999999999999998</v>
      </c>
      <c r="D47" s="1">
        <f>0.8*2.15</f>
        <v>1.72</v>
      </c>
      <c r="E47" s="1">
        <f t="shared" si="1"/>
        <v>3.8689999999999998</v>
      </c>
      <c r="F47" s="19"/>
      <c r="G47" s="74"/>
      <c r="H47" s="1"/>
      <c r="I47" s="1"/>
      <c r="J47" s="1"/>
      <c r="K47" s="36"/>
    </row>
    <row r="48" spans="1:11" x14ac:dyDescent="0.25">
      <c r="A48" s="79"/>
      <c r="B48" s="12">
        <v>3.12</v>
      </c>
      <c r="C48" s="13">
        <v>2.2999999999999998</v>
      </c>
      <c r="D48" s="9"/>
      <c r="E48" s="1">
        <f t="shared" si="1"/>
        <v>7.1759999999999993</v>
      </c>
      <c r="F48" s="19"/>
      <c r="G48" s="75"/>
      <c r="H48" s="1"/>
      <c r="I48" s="1"/>
      <c r="J48" s="1"/>
      <c r="K48" s="36"/>
    </row>
    <row r="49" spans="1:11" x14ac:dyDescent="0.25">
      <c r="A49" s="38" t="s">
        <v>11</v>
      </c>
      <c r="B49" s="4"/>
      <c r="C49" s="5"/>
      <c r="D49" s="5"/>
      <c r="E49" s="5">
        <f>SUM(E35:E48)</f>
        <v>52.66</v>
      </c>
      <c r="F49" s="19"/>
      <c r="G49" s="75"/>
      <c r="H49" s="1"/>
      <c r="I49" s="1"/>
      <c r="J49" s="1"/>
      <c r="K49" s="36"/>
    </row>
    <row r="50" spans="1:11" x14ac:dyDescent="0.25">
      <c r="A50" s="69"/>
      <c r="B50" s="2"/>
      <c r="C50" s="1"/>
      <c r="D50" s="1"/>
      <c r="E50" s="1"/>
      <c r="F50" s="19"/>
      <c r="G50" s="76"/>
      <c r="H50" s="1"/>
      <c r="I50" s="1"/>
      <c r="J50" s="1"/>
      <c r="K50" s="36"/>
    </row>
    <row r="51" spans="1:11" ht="15.75" thickBot="1" x14ac:dyDescent="0.3">
      <c r="A51" s="39"/>
      <c r="B51" s="26"/>
      <c r="C51" s="19"/>
      <c r="D51" s="19"/>
      <c r="E51" s="19"/>
      <c r="F51" s="19"/>
      <c r="G51" s="19"/>
      <c r="H51" s="19"/>
      <c r="I51" s="19"/>
      <c r="J51" s="19"/>
      <c r="K51" s="40"/>
    </row>
    <row r="52" spans="1:11" ht="15.75" thickBot="1" x14ac:dyDescent="0.3">
      <c r="A52" s="20" t="s">
        <v>15</v>
      </c>
      <c r="B52" s="21"/>
      <c r="C52" s="21"/>
      <c r="D52" s="21"/>
      <c r="E52" s="25">
        <f>E49+K46</f>
        <v>107.49299999999998</v>
      </c>
      <c r="F52" s="19"/>
      <c r="G52" s="48" t="s">
        <v>19</v>
      </c>
      <c r="H52" s="54">
        <f>E36+E41+E43+E47+K39+K44</f>
        <v>13.537999999999998</v>
      </c>
      <c r="I52" s="54"/>
      <c r="J52" s="51" t="s">
        <v>20</v>
      </c>
      <c r="K52" s="57">
        <f>E35+E37+E38+E39+E40+E42+E44+E45+E46+E48+K35+K36+K37+K38+K40+K41+K42+K43+K45</f>
        <v>93.954999999999984</v>
      </c>
    </row>
    <row r="53" spans="1:11" ht="15.75" thickBot="1" x14ac:dyDescent="0.3"/>
    <row r="54" spans="1:11" x14ac:dyDescent="0.25">
      <c r="A54" s="31" t="s">
        <v>7</v>
      </c>
      <c r="B54" s="32"/>
      <c r="C54" s="32"/>
      <c r="D54" s="32"/>
      <c r="E54" s="32"/>
      <c r="F54" s="32"/>
      <c r="G54" s="32"/>
      <c r="H54" s="32"/>
      <c r="I54" s="32"/>
      <c r="J54" s="32"/>
      <c r="K54" s="42"/>
    </row>
    <row r="55" spans="1:11" ht="15" customHeight="1" x14ac:dyDescent="0.25">
      <c r="A55" s="35" t="s">
        <v>2</v>
      </c>
      <c r="B55" s="1" t="s">
        <v>3</v>
      </c>
      <c r="C55" s="1" t="s">
        <v>4</v>
      </c>
      <c r="D55" s="1" t="s">
        <v>5</v>
      </c>
      <c r="E55" s="1" t="s">
        <v>6</v>
      </c>
      <c r="F55" s="19"/>
      <c r="G55" s="1" t="s">
        <v>9</v>
      </c>
      <c r="H55" s="1" t="s">
        <v>3</v>
      </c>
      <c r="I55" s="1" t="s">
        <v>4</v>
      </c>
      <c r="J55" s="1" t="s">
        <v>5</v>
      </c>
      <c r="K55" s="36" t="s">
        <v>6</v>
      </c>
    </row>
    <row r="56" spans="1:11" ht="15" customHeight="1" x14ac:dyDescent="0.25">
      <c r="A56" s="78" t="s">
        <v>22</v>
      </c>
      <c r="B56" s="4">
        <v>3.12</v>
      </c>
      <c r="C56" s="5">
        <v>2.2999999999999998</v>
      </c>
      <c r="D56" s="1"/>
      <c r="E56" s="1">
        <f t="shared" ref="E56:E60" si="3">(B56*C56)-D56</f>
        <v>7.1759999999999993</v>
      </c>
      <c r="F56" s="19"/>
      <c r="G56" s="72" t="s">
        <v>22</v>
      </c>
      <c r="H56" s="5">
        <v>0.93</v>
      </c>
      <c r="I56" s="5">
        <v>2.2999999999999998</v>
      </c>
      <c r="J56" s="1"/>
      <c r="K56" s="36">
        <f t="shared" ref="K56:K66" si="4">(H56*I56)-J56</f>
        <v>2.1389999999999998</v>
      </c>
    </row>
    <row r="57" spans="1:11" x14ac:dyDescent="0.25">
      <c r="A57" s="79"/>
      <c r="B57" s="4">
        <v>2.4300000000000002</v>
      </c>
      <c r="C57" s="5">
        <v>2.2999999999999998</v>
      </c>
      <c r="D57" s="1">
        <f>0.8*2.15</f>
        <v>1.72</v>
      </c>
      <c r="E57" s="1">
        <f t="shared" si="3"/>
        <v>3.8689999999999998</v>
      </c>
      <c r="F57" s="19"/>
      <c r="G57" s="72"/>
      <c r="H57" s="5">
        <v>6.13</v>
      </c>
      <c r="I57" s="5">
        <v>2.2999999999999998</v>
      </c>
      <c r="J57" s="1"/>
      <c r="K57" s="36">
        <f t="shared" si="4"/>
        <v>14.098999999999998</v>
      </c>
    </row>
    <row r="58" spans="1:11" x14ac:dyDescent="0.25">
      <c r="A58" s="79"/>
      <c r="B58" s="4">
        <v>2.73</v>
      </c>
      <c r="C58" s="5">
        <v>2.2999999999999998</v>
      </c>
      <c r="D58" s="1"/>
      <c r="E58" s="1">
        <f t="shared" si="3"/>
        <v>6.2789999999999999</v>
      </c>
      <c r="F58" s="19"/>
      <c r="G58" s="72"/>
      <c r="H58" s="5">
        <v>0.93</v>
      </c>
      <c r="I58" s="5">
        <v>2.2999999999999998</v>
      </c>
      <c r="J58" s="1"/>
      <c r="K58" s="36">
        <f t="shared" si="4"/>
        <v>2.1389999999999998</v>
      </c>
    </row>
    <row r="59" spans="1:11" x14ac:dyDescent="0.25">
      <c r="A59" s="79"/>
      <c r="B59" s="4">
        <v>0.28999999999999998</v>
      </c>
      <c r="C59" s="5">
        <v>2.2999999999999998</v>
      </c>
      <c r="D59" s="1"/>
      <c r="E59" s="1">
        <f t="shared" si="3"/>
        <v>0.66699999999999993</v>
      </c>
      <c r="F59" s="19"/>
      <c r="G59" s="72"/>
      <c r="H59" s="5">
        <v>2.73</v>
      </c>
      <c r="I59" s="5">
        <v>2.2999999999999998</v>
      </c>
      <c r="J59" s="1"/>
      <c r="K59" s="36">
        <f t="shared" si="4"/>
        <v>6.2789999999999999</v>
      </c>
    </row>
    <row r="60" spans="1:11" x14ac:dyDescent="0.25">
      <c r="A60" s="79"/>
      <c r="B60" s="4">
        <v>0.4</v>
      </c>
      <c r="C60" s="5">
        <v>2.2999999999999998</v>
      </c>
      <c r="D60" s="1"/>
      <c r="E60" s="1">
        <f t="shared" si="3"/>
        <v>0.91999999999999993</v>
      </c>
      <c r="F60" s="19"/>
      <c r="G60" s="72"/>
      <c r="H60" s="5">
        <v>1.7</v>
      </c>
      <c r="I60" s="5">
        <v>2.2999999999999998</v>
      </c>
      <c r="J60" s="1">
        <f>1*2.15</f>
        <v>2.15</v>
      </c>
      <c r="K60" s="36">
        <f t="shared" si="4"/>
        <v>1.7599999999999998</v>
      </c>
    </row>
    <row r="61" spans="1:11" x14ac:dyDescent="0.25">
      <c r="A61" s="79"/>
      <c r="B61" s="4">
        <v>2.73</v>
      </c>
      <c r="C61" s="5">
        <v>2.2999999999999998</v>
      </c>
      <c r="D61" s="1"/>
      <c r="E61" s="1">
        <f>(B61*C61)-D61</f>
        <v>6.2789999999999999</v>
      </c>
      <c r="F61" s="19"/>
      <c r="G61" s="72"/>
      <c r="H61" s="5">
        <v>2.73</v>
      </c>
      <c r="I61" s="5">
        <v>2.2999999999999998</v>
      </c>
      <c r="J61" s="1"/>
      <c r="K61" s="36">
        <f t="shared" si="4"/>
        <v>6.2789999999999999</v>
      </c>
    </row>
    <row r="62" spans="1:11" x14ac:dyDescent="0.25">
      <c r="A62" s="79"/>
      <c r="B62" s="4">
        <v>1</v>
      </c>
      <c r="C62" s="5">
        <v>2.2999999999999998</v>
      </c>
      <c r="D62" s="1">
        <f>1*0.6</f>
        <v>0.6</v>
      </c>
      <c r="E62" s="1">
        <f>(B62*C62)-D62</f>
        <v>1.6999999999999997</v>
      </c>
      <c r="F62" s="19"/>
      <c r="G62" s="72"/>
      <c r="H62" s="5">
        <v>1.7</v>
      </c>
      <c r="I62" s="5">
        <v>2.2999999999999998</v>
      </c>
      <c r="J62" s="1"/>
      <c r="K62" s="36">
        <f t="shared" si="4"/>
        <v>3.9099999999999997</v>
      </c>
    </row>
    <row r="63" spans="1:11" x14ac:dyDescent="0.25">
      <c r="A63" s="79"/>
      <c r="B63" s="4">
        <v>2.73</v>
      </c>
      <c r="C63" s="5">
        <v>2.2999999999999998</v>
      </c>
      <c r="D63" s="1"/>
      <c r="E63" s="1">
        <f t="shared" ref="E63:E69" si="5">(B63*C63)-D63</f>
        <v>6.2789999999999999</v>
      </c>
      <c r="F63" s="19"/>
      <c r="G63" s="72"/>
      <c r="H63" s="5">
        <v>1.7</v>
      </c>
      <c r="I63" s="5">
        <v>2.2999999999999998</v>
      </c>
      <c r="J63" s="1"/>
      <c r="K63" s="36">
        <f t="shared" si="4"/>
        <v>3.9099999999999997</v>
      </c>
    </row>
    <row r="64" spans="1:11" x14ac:dyDescent="0.25">
      <c r="A64" s="79"/>
      <c r="B64" s="4">
        <v>1</v>
      </c>
      <c r="C64" s="5">
        <v>2.2999999999999998</v>
      </c>
      <c r="D64" s="1">
        <f>0.8*2.15</f>
        <v>1.72</v>
      </c>
      <c r="E64" s="1">
        <f t="shared" si="5"/>
        <v>0.57999999999999985</v>
      </c>
      <c r="F64" s="19"/>
      <c r="G64" s="72"/>
      <c r="H64" s="5">
        <v>2.73</v>
      </c>
      <c r="I64" s="5">
        <v>2.2999999999999998</v>
      </c>
      <c r="J64" s="1"/>
      <c r="K64" s="36">
        <f t="shared" si="4"/>
        <v>6.2789999999999999</v>
      </c>
    </row>
    <row r="65" spans="1:11" x14ac:dyDescent="0.25">
      <c r="A65" s="79"/>
      <c r="B65" s="4">
        <v>2.73</v>
      </c>
      <c r="C65" s="5">
        <v>2.2999999999999998</v>
      </c>
      <c r="D65" s="1"/>
      <c r="E65" s="1">
        <f t="shared" si="5"/>
        <v>6.2789999999999999</v>
      </c>
      <c r="F65" s="19"/>
      <c r="G65" s="72"/>
      <c r="H65" s="5">
        <v>1.7</v>
      </c>
      <c r="I65" s="5">
        <v>2.2999999999999998</v>
      </c>
      <c r="J65" s="1">
        <f>1*2.15</f>
        <v>2.15</v>
      </c>
      <c r="K65" s="36">
        <f t="shared" si="4"/>
        <v>1.7599999999999998</v>
      </c>
    </row>
    <row r="66" spans="1:11" x14ac:dyDescent="0.25">
      <c r="A66" s="79"/>
      <c r="B66" s="4">
        <v>0.28999999999999998</v>
      </c>
      <c r="C66" s="5">
        <v>2.2999999999999998</v>
      </c>
      <c r="D66" s="1"/>
      <c r="E66" s="1">
        <f t="shared" si="5"/>
        <v>0.66699999999999993</v>
      </c>
      <c r="F66" s="19"/>
      <c r="G66" s="73"/>
      <c r="H66" s="5">
        <v>2.73</v>
      </c>
      <c r="I66" s="5">
        <v>2.2999999999999998</v>
      </c>
      <c r="J66" s="1"/>
      <c r="K66" s="36">
        <f t="shared" si="4"/>
        <v>6.2789999999999999</v>
      </c>
    </row>
    <row r="67" spans="1:11" x14ac:dyDescent="0.25">
      <c r="A67" s="79"/>
      <c r="B67" s="4">
        <v>0.4</v>
      </c>
      <c r="C67" s="5">
        <v>2.2999999999999998</v>
      </c>
      <c r="D67" s="1"/>
      <c r="E67" s="1">
        <f t="shared" si="5"/>
        <v>0.91999999999999993</v>
      </c>
      <c r="F67" s="19"/>
      <c r="G67" s="5" t="s">
        <v>11</v>
      </c>
      <c r="H67" s="5"/>
      <c r="I67" s="5"/>
      <c r="J67" s="5"/>
      <c r="K67" s="37">
        <f>SUM(K56:K66)</f>
        <v>54.832999999999984</v>
      </c>
    </row>
    <row r="68" spans="1:11" ht="15" customHeight="1" x14ac:dyDescent="0.25">
      <c r="A68" s="79"/>
      <c r="B68" s="4">
        <v>2.4300000000000002</v>
      </c>
      <c r="C68" s="5">
        <v>2.2999999999999998</v>
      </c>
      <c r="D68" s="1">
        <f>0.8*2.15</f>
        <v>1.72</v>
      </c>
      <c r="E68" s="1">
        <f t="shared" si="5"/>
        <v>3.8689999999999998</v>
      </c>
      <c r="F68" s="19"/>
      <c r="G68" s="74"/>
      <c r="H68" s="1"/>
      <c r="I68" s="1"/>
      <c r="J68" s="1"/>
      <c r="K68" s="36"/>
    </row>
    <row r="69" spans="1:11" x14ac:dyDescent="0.25">
      <c r="A69" s="79"/>
      <c r="B69" s="4">
        <v>3.12</v>
      </c>
      <c r="C69" s="5">
        <v>2.2999999999999998</v>
      </c>
      <c r="D69" s="1"/>
      <c r="E69" s="1">
        <f t="shared" si="5"/>
        <v>7.1759999999999993</v>
      </c>
      <c r="F69" s="19"/>
      <c r="G69" s="75"/>
      <c r="H69" s="1"/>
      <c r="I69" s="1"/>
      <c r="J69" s="1"/>
      <c r="K69" s="36"/>
    </row>
    <row r="70" spans="1:11" x14ac:dyDescent="0.25">
      <c r="A70" s="38" t="s">
        <v>11</v>
      </c>
      <c r="B70" s="4"/>
      <c r="C70" s="5"/>
      <c r="D70" s="5"/>
      <c r="E70" s="5">
        <f>SUM(E56:E69)</f>
        <v>52.66</v>
      </c>
      <c r="F70" s="19"/>
      <c r="G70" s="75"/>
      <c r="H70" s="1"/>
      <c r="I70" s="1"/>
      <c r="J70" s="1"/>
      <c r="K70" s="36"/>
    </row>
    <row r="71" spans="1:11" x14ac:dyDescent="0.25">
      <c r="A71" s="39"/>
      <c r="B71" s="19"/>
      <c r="C71" s="19"/>
      <c r="D71" s="19"/>
      <c r="E71" s="19"/>
      <c r="F71" s="19"/>
      <c r="G71" s="19"/>
      <c r="H71" s="19"/>
      <c r="I71" s="19"/>
      <c r="J71" s="19"/>
      <c r="K71" s="40"/>
    </row>
    <row r="72" spans="1:11" ht="15.75" thickBot="1" x14ac:dyDescent="0.3">
      <c r="A72" s="39"/>
      <c r="B72" s="19"/>
      <c r="C72" s="19"/>
      <c r="D72" s="19"/>
      <c r="E72" s="19"/>
      <c r="F72" s="19"/>
      <c r="G72" s="19"/>
      <c r="H72" s="19"/>
      <c r="I72" s="19"/>
      <c r="J72" s="19"/>
      <c r="K72" s="40"/>
    </row>
    <row r="73" spans="1:11" ht="15.75" thickBot="1" x14ac:dyDescent="0.3">
      <c r="A73" s="20" t="s">
        <v>16</v>
      </c>
      <c r="B73" s="21"/>
      <c r="C73" s="21"/>
      <c r="D73" s="21"/>
      <c r="E73" s="25">
        <f>E70+K67</f>
        <v>107.49299999999998</v>
      </c>
      <c r="F73" s="19"/>
      <c r="G73" s="48"/>
      <c r="H73" s="54"/>
      <c r="I73" s="54"/>
      <c r="J73" s="51"/>
      <c r="K73" s="57"/>
    </row>
    <row r="74" spans="1:11" x14ac:dyDescent="0.25">
      <c r="G74" s="11"/>
      <c r="H74" s="11"/>
      <c r="I74" s="11"/>
      <c r="J74" s="11"/>
      <c r="K74" s="8"/>
    </row>
    <row r="75" spans="1:11" x14ac:dyDescent="0.25">
      <c r="G75" s="11"/>
      <c r="H75" s="11"/>
      <c r="I75" s="11"/>
      <c r="J75" s="11"/>
      <c r="K75" s="8"/>
    </row>
    <row r="76" spans="1:11" ht="15.75" thickBot="1" x14ac:dyDescent="0.3">
      <c r="G76" s="11"/>
      <c r="H76" s="11"/>
      <c r="I76" s="11"/>
      <c r="J76" s="11"/>
      <c r="K76" s="8"/>
    </row>
    <row r="77" spans="1:11" x14ac:dyDescent="0.25">
      <c r="A77" s="31" t="s">
        <v>8</v>
      </c>
      <c r="B77" s="32"/>
      <c r="C77" s="32"/>
      <c r="D77" s="32"/>
      <c r="E77" s="32"/>
      <c r="F77" s="32"/>
      <c r="G77" s="33"/>
      <c r="H77" s="33"/>
      <c r="I77" s="33"/>
      <c r="J77" s="33"/>
      <c r="K77" s="34"/>
    </row>
    <row r="78" spans="1:11" x14ac:dyDescent="0.25">
      <c r="A78" s="35" t="s">
        <v>2</v>
      </c>
      <c r="B78" s="1" t="s">
        <v>3</v>
      </c>
      <c r="C78" s="1" t="s">
        <v>4</v>
      </c>
      <c r="D78" s="1" t="s">
        <v>5</v>
      </c>
      <c r="E78" s="1" t="s">
        <v>6</v>
      </c>
      <c r="F78" s="19"/>
      <c r="G78" s="1" t="s">
        <v>9</v>
      </c>
      <c r="H78" s="1" t="s">
        <v>3</v>
      </c>
      <c r="I78" s="1" t="s">
        <v>4</v>
      </c>
      <c r="J78" s="1" t="s">
        <v>5</v>
      </c>
      <c r="K78" s="36" t="s">
        <v>6</v>
      </c>
    </row>
    <row r="79" spans="1:11" x14ac:dyDescent="0.25">
      <c r="A79" s="78" t="s">
        <v>22</v>
      </c>
      <c r="B79" s="4">
        <v>3.12</v>
      </c>
      <c r="C79" s="5">
        <v>2.2999999999999998</v>
      </c>
      <c r="D79" s="1"/>
      <c r="E79" s="1">
        <f t="shared" ref="E79:E83" si="6">(B79*C79)-D79</f>
        <v>7.1759999999999993</v>
      </c>
      <c r="F79" s="19"/>
      <c r="G79" s="72" t="s">
        <v>22</v>
      </c>
      <c r="H79" s="5">
        <v>0.93</v>
      </c>
      <c r="I79" s="5">
        <v>2.2999999999999998</v>
      </c>
      <c r="J79" s="1"/>
      <c r="K79" s="36">
        <f t="shared" ref="K79:K89" si="7">(H79*I79)-J79</f>
        <v>2.1389999999999998</v>
      </c>
    </row>
    <row r="80" spans="1:11" x14ac:dyDescent="0.25">
      <c r="A80" s="79"/>
      <c r="B80" s="4">
        <v>2.4300000000000002</v>
      </c>
      <c r="C80" s="5">
        <v>2.2999999999999998</v>
      </c>
      <c r="D80" s="1">
        <f>0.8*2.15</f>
        <v>1.72</v>
      </c>
      <c r="E80" s="1">
        <f t="shared" si="6"/>
        <v>3.8689999999999998</v>
      </c>
      <c r="F80" s="19"/>
      <c r="G80" s="72"/>
      <c r="H80" s="5">
        <v>6.13</v>
      </c>
      <c r="I80" s="5">
        <v>2.2999999999999998</v>
      </c>
      <c r="J80" s="1"/>
      <c r="K80" s="36">
        <f t="shared" si="7"/>
        <v>14.098999999999998</v>
      </c>
    </row>
    <row r="81" spans="1:11" x14ac:dyDescent="0.25">
      <c r="A81" s="79"/>
      <c r="B81" s="4">
        <v>2.73</v>
      </c>
      <c r="C81" s="5">
        <v>2.2999999999999998</v>
      </c>
      <c r="D81" s="1"/>
      <c r="E81" s="1">
        <f t="shared" si="6"/>
        <v>6.2789999999999999</v>
      </c>
      <c r="F81" s="19"/>
      <c r="G81" s="72"/>
      <c r="H81" s="5">
        <v>0.93</v>
      </c>
      <c r="I81" s="5">
        <v>2.2999999999999998</v>
      </c>
      <c r="J81" s="1"/>
      <c r="K81" s="36">
        <f t="shared" si="7"/>
        <v>2.1389999999999998</v>
      </c>
    </row>
    <row r="82" spans="1:11" x14ac:dyDescent="0.25">
      <c r="A82" s="79"/>
      <c r="B82" s="4">
        <v>0.28999999999999998</v>
      </c>
      <c r="C82" s="5">
        <v>2.2999999999999998</v>
      </c>
      <c r="D82" s="1"/>
      <c r="E82" s="1">
        <f t="shared" si="6"/>
        <v>0.66699999999999993</v>
      </c>
      <c r="F82" s="19"/>
      <c r="G82" s="72"/>
      <c r="H82" s="5">
        <v>2.73</v>
      </c>
      <c r="I82" s="5">
        <v>2.2999999999999998</v>
      </c>
      <c r="J82" s="1"/>
      <c r="K82" s="36">
        <f t="shared" si="7"/>
        <v>6.2789999999999999</v>
      </c>
    </row>
    <row r="83" spans="1:11" x14ac:dyDescent="0.25">
      <c r="A83" s="79"/>
      <c r="B83" s="4">
        <v>0.4</v>
      </c>
      <c r="C83" s="5">
        <v>2.2999999999999998</v>
      </c>
      <c r="D83" s="1"/>
      <c r="E83" s="1">
        <f t="shared" si="6"/>
        <v>0.91999999999999993</v>
      </c>
      <c r="F83" s="19"/>
      <c r="G83" s="72"/>
      <c r="H83" s="5">
        <v>1.7</v>
      </c>
      <c r="I83" s="5">
        <v>2.2999999999999998</v>
      </c>
      <c r="J83" s="1">
        <f>1*2.15</f>
        <v>2.15</v>
      </c>
      <c r="K83" s="36">
        <f t="shared" si="7"/>
        <v>1.7599999999999998</v>
      </c>
    </row>
    <row r="84" spans="1:11" x14ac:dyDescent="0.25">
      <c r="A84" s="79"/>
      <c r="B84" s="4">
        <v>2.73</v>
      </c>
      <c r="C84" s="5">
        <v>2.2999999999999998</v>
      </c>
      <c r="D84" s="1"/>
      <c r="E84" s="1">
        <f>(B84*C84)-D84</f>
        <v>6.2789999999999999</v>
      </c>
      <c r="F84" s="19"/>
      <c r="G84" s="72"/>
      <c r="H84" s="5">
        <v>2.73</v>
      </c>
      <c r="I84" s="5">
        <v>2.2999999999999998</v>
      </c>
      <c r="J84" s="1"/>
      <c r="K84" s="36">
        <f t="shared" si="7"/>
        <v>6.2789999999999999</v>
      </c>
    </row>
    <row r="85" spans="1:11" x14ac:dyDescent="0.25">
      <c r="A85" s="79"/>
      <c r="B85" s="4">
        <v>1</v>
      </c>
      <c r="C85" s="5">
        <v>2.2999999999999998</v>
      </c>
      <c r="D85" s="1">
        <f>1*0.6</f>
        <v>0.6</v>
      </c>
      <c r="E85" s="1">
        <f>(B85*C85)-D85</f>
        <v>1.6999999999999997</v>
      </c>
      <c r="F85" s="19"/>
      <c r="G85" s="72"/>
      <c r="H85" s="5">
        <v>1.7</v>
      </c>
      <c r="I85" s="5">
        <v>2.2999999999999998</v>
      </c>
      <c r="J85" s="1"/>
      <c r="K85" s="36">
        <f t="shared" si="7"/>
        <v>3.9099999999999997</v>
      </c>
    </row>
    <row r="86" spans="1:11" x14ac:dyDescent="0.25">
      <c r="A86" s="79"/>
      <c r="B86" s="4">
        <v>2.73</v>
      </c>
      <c r="C86" s="5">
        <v>2.2999999999999998</v>
      </c>
      <c r="D86" s="1"/>
      <c r="E86" s="1">
        <f t="shared" ref="E86:E92" si="8">(B86*C86)-D86</f>
        <v>6.2789999999999999</v>
      </c>
      <c r="F86" s="19"/>
      <c r="G86" s="72"/>
      <c r="H86" s="5">
        <v>1.7</v>
      </c>
      <c r="I86" s="5">
        <v>2.2999999999999998</v>
      </c>
      <c r="J86" s="1"/>
      <c r="K86" s="36">
        <f t="shared" si="7"/>
        <v>3.9099999999999997</v>
      </c>
    </row>
    <row r="87" spans="1:11" x14ac:dyDescent="0.25">
      <c r="A87" s="79"/>
      <c r="B87" s="4">
        <v>1</v>
      </c>
      <c r="C87" s="5">
        <v>2.2999999999999998</v>
      </c>
      <c r="D87" s="1">
        <f>0.8*2.15</f>
        <v>1.72</v>
      </c>
      <c r="E87" s="1">
        <f t="shared" si="8"/>
        <v>0.57999999999999985</v>
      </c>
      <c r="F87" s="19"/>
      <c r="G87" s="72"/>
      <c r="H87" s="5">
        <v>2.73</v>
      </c>
      <c r="I87" s="5">
        <v>2.2999999999999998</v>
      </c>
      <c r="J87" s="1"/>
      <c r="K87" s="36">
        <f t="shared" si="7"/>
        <v>6.2789999999999999</v>
      </c>
    </row>
    <row r="88" spans="1:11" x14ac:dyDescent="0.25">
      <c r="A88" s="79"/>
      <c r="B88" s="4">
        <v>2.73</v>
      </c>
      <c r="C88" s="5">
        <v>2.2999999999999998</v>
      </c>
      <c r="D88" s="1"/>
      <c r="E88" s="1">
        <f t="shared" si="8"/>
        <v>6.2789999999999999</v>
      </c>
      <c r="F88" s="19"/>
      <c r="G88" s="72"/>
      <c r="H88" s="5">
        <v>1.7</v>
      </c>
      <c r="I88" s="5">
        <v>2.2999999999999998</v>
      </c>
      <c r="J88" s="1">
        <f>1*2.15</f>
        <v>2.15</v>
      </c>
      <c r="K88" s="36">
        <f t="shared" si="7"/>
        <v>1.7599999999999998</v>
      </c>
    </row>
    <row r="89" spans="1:11" x14ac:dyDescent="0.25">
      <c r="A89" s="79"/>
      <c r="B89" s="4">
        <v>0.28999999999999998</v>
      </c>
      <c r="C89" s="5">
        <v>2.2999999999999998</v>
      </c>
      <c r="D89" s="1"/>
      <c r="E89" s="1">
        <f t="shared" si="8"/>
        <v>0.66699999999999993</v>
      </c>
      <c r="F89" s="19"/>
      <c r="G89" s="73"/>
      <c r="H89" s="5">
        <v>2.73</v>
      </c>
      <c r="I89" s="5">
        <v>2.2999999999999998</v>
      </c>
      <c r="J89" s="1"/>
      <c r="K89" s="36">
        <f t="shared" si="7"/>
        <v>6.2789999999999999</v>
      </c>
    </row>
    <row r="90" spans="1:11" x14ac:dyDescent="0.25">
      <c r="A90" s="79"/>
      <c r="B90" s="4">
        <v>0.4</v>
      </c>
      <c r="C90" s="5">
        <v>2.2999999999999998</v>
      </c>
      <c r="D90" s="1"/>
      <c r="E90" s="1">
        <f t="shared" si="8"/>
        <v>0.91999999999999993</v>
      </c>
      <c r="F90" s="19"/>
      <c r="G90" s="5" t="s">
        <v>11</v>
      </c>
      <c r="H90" s="5"/>
      <c r="I90" s="5"/>
      <c r="J90" s="5"/>
      <c r="K90" s="37">
        <f>SUM(K79:K89)</f>
        <v>54.832999999999984</v>
      </c>
    </row>
    <row r="91" spans="1:11" x14ac:dyDescent="0.25">
      <c r="A91" s="79"/>
      <c r="B91" s="4">
        <v>2.4300000000000002</v>
      </c>
      <c r="C91" s="5">
        <v>2.2999999999999998</v>
      </c>
      <c r="D91" s="1">
        <f>0.8*2.15</f>
        <v>1.72</v>
      </c>
      <c r="E91" s="1">
        <f t="shared" si="8"/>
        <v>3.8689999999999998</v>
      </c>
      <c r="F91" s="19"/>
      <c r="G91" s="74"/>
      <c r="H91" s="1"/>
      <c r="I91" s="1"/>
      <c r="J91" s="1"/>
      <c r="K91" s="36"/>
    </row>
    <row r="92" spans="1:11" x14ac:dyDescent="0.25">
      <c r="A92" s="79"/>
      <c r="B92" s="12">
        <v>3.12</v>
      </c>
      <c r="C92" s="13">
        <v>2.2999999999999998</v>
      </c>
      <c r="D92" s="9"/>
      <c r="E92" s="1">
        <f t="shared" si="8"/>
        <v>7.1759999999999993</v>
      </c>
      <c r="F92" s="19"/>
      <c r="G92" s="75"/>
      <c r="H92" s="1"/>
      <c r="I92" s="1"/>
      <c r="J92" s="1"/>
      <c r="K92" s="36"/>
    </row>
    <row r="93" spans="1:11" x14ac:dyDescent="0.25">
      <c r="A93" s="38" t="s">
        <v>11</v>
      </c>
      <c r="B93" s="4"/>
      <c r="C93" s="5"/>
      <c r="D93" s="5"/>
      <c r="E93" s="5">
        <f>SUM(E79:E92)</f>
        <v>52.66</v>
      </c>
      <c r="F93" s="19"/>
      <c r="G93" s="75"/>
      <c r="H93" s="1"/>
      <c r="I93" s="1"/>
      <c r="J93" s="1"/>
      <c r="K93" s="36"/>
    </row>
    <row r="94" spans="1:11" ht="15.75" thickBot="1" x14ac:dyDescent="0.3">
      <c r="A94" s="39"/>
      <c r="B94" s="19"/>
      <c r="C94" s="19"/>
      <c r="D94" s="19"/>
      <c r="E94" s="19"/>
      <c r="F94" s="19"/>
      <c r="G94" s="19"/>
      <c r="H94" s="19"/>
      <c r="I94" s="19"/>
      <c r="J94" s="19"/>
      <c r="K94" s="40"/>
    </row>
    <row r="95" spans="1:11" ht="15.75" thickBot="1" x14ac:dyDescent="0.3">
      <c r="A95" s="20" t="s">
        <v>17</v>
      </c>
      <c r="B95" s="21"/>
      <c r="C95" s="21"/>
      <c r="D95" s="21"/>
      <c r="E95" s="25">
        <f>E93+K90</f>
        <v>107.49299999999998</v>
      </c>
      <c r="F95" s="19"/>
      <c r="G95" s="48"/>
      <c r="H95" s="54"/>
      <c r="I95" s="54"/>
      <c r="J95" s="51"/>
      <c r="K95" s="57"/>
    </row>
    <row r="96" spans="1:11" ht="15.75" thickBot="1" x14ac:dyDescent="0.3">
      <c r="A96" s="27"/>
      <c r="B96" s="28"/>
      <c r="C96" s="28"/>
      <c r="D96" s="28"/>
      <c r="E96" s="29"/>
      <c r="F96" s="19"/>
      <c r="G96" s="49"/>
      <c r="H96" s="55"/>
      <c r="I96" s="55"/>
      <c r="J96" s="52"/>
      <c r="K96" s="58"/>
    </row>
    <row r="97" spans="1:14" ht="15.75" thickBot="1" x14ac:dyDescent="0.3">
      <c r="A97" s="23"/>
      <c r="B97" s="24"/>
      <c r="C97" s="24"/>
      <c r="D97" s="24"/>
      <c r="E97" s="30"/>
      <c r="F97" s="41"/>
      <c r="G97" s="50"/>
      <c r="H97" s="56"/>
      <c r="I97" s="56"/>
      <c r="J97" s="53"/>
      <c r="K97" s="59"/>
    </row>
    <row r="99" spans="1:14" ht="15.75" thickBot="1" x14ac:dyDescent="0.3">
      <c r="M99" s="70"/>
      <c r="N99" s="71"/>
    </row>
    <row r="100" spans="1:14" ht="15.75" thickBot="1" x14ac:dyDescent="0.3">
      <c r="A100" s="82" t="s">
        <v>23</v>
      </c>
      <c r="B100" s="83"/>
      <c r="C100" s="83"/>
      <c r="D100" s="83"/>
      <c r="E100" s="84">
        <f>SUM(E95,E73,E52,E32)</f>
        <v>405.9849999999999</v>
      </c>
      <c r="G100" s="48"/>
      <c r="H100" s="54"/>
      <c r="I100" s="54"/>
      <c r="J100" s="51"/>
      <c r="K100" s="57"/>
      <c r="M100" s="70"/>
      <c r="N100" s="71"/>
    </row>
    <row r="101" spans="1:14" ht="15.75" thickBot="1" x14ac:dyDescent="0.3">
      <c r="A101" s="27"/>
      <c r="B101" s="28"/>
      <c r="C101" s="28"/>
      <c r="D101" s="28"/>
      <c r="E101" s="29"/>
      <c r="G101" s="60"/>
      <c r="H101" s="61"/>
      <c r="I101" s="61"/>
      <c r="J101" s="62"/>
      <c r="K101" s="63"/>
    </row>
    <row r="102" spans="1:14" ht="15.75" thickBot="1" x14ac:dyDescent="0.3">
      <c r="A102" s="23"/>
      <c r="B102" s="24"/>
      <c r="C102" s="24"/>
      <c r="D102" s="24"/>
      <c r="E102" s="30"/>
      <c r="G102" s="64"/>
      <c r="H102" s="65"/>
      <c r="I102" s="65"/>
      <c r="J102" s="66"/>
      <c r="K102" s="67"/>
    </row>
  </sheetData>
  <mergeCells count="13">
    <mergeCell ref="G91:G93"/>
    <mergeCell ref="G47:G50"/>
    <mergeCell ref="A35:A48"/>
    <mergeCell ref="A56:A69"/>
    <mergeCell ref="A79:A92"/>
    <mergeCell ref="G56:G66"/>
    <mergeCell ref="G79:G89"/>
    <mergeCell ref="G68:G70"/>
    <mergeCell ref="A5:A16"/>
    <mergeCell ref="A21:A27"/>
    <mergeCell ref="G35:G45"/>
    <mergeCell ref="G5:G13"/>
    <mergeCell ref="G15:G17"/>
  </mergeCells>
  <pageMargins left="0.511811024" right="0.511811024" top="0.78740157499999996" bottom="0.78740157499999996" header="0.31496062000000002" footer="0.3149606200000000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PROCEMPA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Isabela Belem Meneghello</dc:creator>
  <cp:lastModifiedBy>Andrea Regina Vieira Honaiser</cp:lastModifiedBy>
  <cp:lastPrinted>2023-04-03T13:46:14Z</cp:lastPrinted>
  <dcterms:created xsi:type="dcterms:W3CDTF">2023-03-31T12:33:31Z</dcterms:created>
  <dcterms:modified xsi:type="dcterms:W3CDTF">2023-04-04T11:50:07Z</dcterms:modified>
</cp:coreProperties>
</file>